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495"/>
  </bookViews>
  <sheets>
    <sheet name="НАКШАИ БДЭ 2023-2025 ТОЧИКИ" sheetId="2" r:id="rId1"/>
  </sheets>
  <definedNames>
    <definedName name="_xlnm.Print_Area" localSheetId="0">'НАКШАИ БДЭ 2023-2025 ТОЧИКИ'!$A$1:$K$155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25" i="2" l="1"/>
  <c r="K149" i="2"/>
  <c r="J91" i="2" l="1"/>
  <c r="I91" i="2"/>
  <c r="H88" i="2"/>
  <c r="H18" i="2"/>
  <c r="J17" i="2" l="1"/>
  <c r="K146" i="2"/>
  <c r="I146" i="2"/>
  <c r="I36" i="2"/>
  <c r="J32" i="2"/>
  <c r="I29" i="2"/>
  <c r="K24" i="2"/>
  <c r="J24" i="2"/>
  <c r="I24" i="2"/>
  <c r="J20" i="2"/>
  <c r="I17" i="2"/>
  <c r="H16" i="2"/>
  <c r="H15" i="2"/>
  <c r="H14" i="2"/>
  <c r="H28" i="2" l="1"/>
  <c r="H30" i="2"/>
  <c r="K17" i="2" l="1"/>
  <c r="H17" i="2" l="1"/>
  <c r="I149" i="2"/>
  <c r="J149" i="2"/>
  <c r="J146" i="2"/>
  <c r="H146" i="2" s="1"/>
  <c r="I144" i="2"/>
  <c r="J144" i="2"/>
  <c r="K144" i="2"/>
  <c r="I141" i="2"/>
  <c r="J141" i="2"/>
  <c r="K141" i="2"/>
  <c r="I139" i="2"/>
  <c r="J139" i="2"/>
  <c r="K139" i="2"/>
  <c r="I135" i="2"/>
  <c r="J135" i="2"/>
  <c r="K135" i="2"/>
  <c r="I132" i="2"/>
  <c r="J132" i="2"/>
  <c r="K132" i="2"/>
  <c r="I130" i="2"/>
  <c r="J130" i="2"/>
  <c r="K130" i="2"/>
  <c r="I125" i="2"/>
  <c r="K125" i="2"/>
  <c r="I123" i="2"/>
  <c r="J123" i="2"/>
  <c r="K123" i="2"/>
  <c r="I120" i="2"/>
  <c r="J120" i="2"/>
  <c r="K120" i="2"/>
  <c r="I116" i="2"/>
  <c r="J116" i="2"/>
  <c r="K116" i="2"/>
  <c r="I112" i="2"/>
  <c r="J112" i="2"/>
  <c r="K112" i="2"/>
  <c r="I109" i="2"/>
  <c r="J109" i="2"/>
  <c r="K109" i="2"/>
  <c r="J106" i="2"/>
  <c r="I106" i="2"/>
  <c r="K106" i="2"/>
  <c r="I104" i="2"/>
  <c r="J104" i="2"/>
  <c r="K104" i="2"/>
  <c r="I99" i="2"/>
  <c r="J99" i="2"/>
  <c r="K99" i="2"/>
  <c r="I96" i="2"/>
  <c r="J96" i="2"/>
  <c r="K96" i="2"/>
  <c r="K91" i="2"/>
  <c r="I87" i="2"/>
  <c r="J87" i="2"/>
  <c r="K87" i="2"/>
  <c r="I83" i="2"/>
  <c r="J83" i="2"/>
  <c r="K83" i="2"/>
  <c r="I79" i="2"/>
  <c r="J79" i="2"/>
  <c r="K79" i="2"/>
  <c r="I74" i="2"/>
  <c r="J74" i="2"/>
  <c r="K74" i="2"/>
  <c r="I70" i="2"/>
  <c r="J70" i="2"/>
  <c r="K70" i="2"/>
  <c r="I66" i="2"/>
  <c r="J66" i="2"/>
  <c r="K66" i="2"/>
  <c r="I61" i="2"/>
  <c r="J61" i="2"/>
  <c r="K61" i="2"/>
  <c r="I57" i="2"/>
  <c r="J57" i="2"/>
  <c r="K57" i="2"/>
  <c r="I53" i="2"/>
  <c r="J53" i="2"/>
  <c r="K53" i="2"/>
  <c r="I50" i="2"/>
  <c r="J50" i="2"/>
  <c r="K50" i="2"/>
  <c r="I45" i="2"/>
  <c r="J45" i="2"/>
  <c r="K45" i="2"/>
  <c r="I42" i="2"/>
  <c r="J42" i="2"/>
  <c r="K42" i="2"/>
  <c r="I39" i="2"/>
  <c r="J39" i="2"/>
  <c r="K39" i="2"/>
  <c r="J36" i="2"/>
  <c r="K36" i="2"/>
  <c r="I32" i="2"/>
  <c r="K32" i="2"/>
  <c r="J29" i="2"/>
  <c r="K29" i="2"/>
  <c r="I20" i="2"/>
  <c r="K20" i="2"/>
  <c r="H145" i="2"/>
  <c r="H105" i="2"/>
  <c r="H148" i="2"/>
  <c r="H140" i="2"/>
  <c r="H54" i="2"/>
  <c r="H55" i="2"/>
  <c r="H56" i="2"/>
  <c r="H121" i="2"/>
  <c r="H108" i="2"/>
  <c r="H34" i="2"/>
  <c r="H33" i="2"/>
  <c r="H35" i="2"/>
  <c r="H27" i="2"/>
  <c r="H26" i="2"/>
  <c r="H23" i="2"/>
  <c r="H22" i="2"/>
  <c r="H21" i="2"/>
  <c r="H19" i="2"/>
  <c r="H76" i="2"/>
  <c r="H77" i="2"/>
  <c r="K150" i="2" l="1"/>
  <c r="J150" i="2"/>
  <c r="H20" i="2"/>
  <c r="I150" i="2"/>
  <c r="H149" i="2"/>
  <c r="H36" i="2"/>
  <c r="H106" i="2"/>
  <c r="H24" i="2"/>
  <c r="H29" i="2"/>
  <c r="H144" i="2"/>
  <c r="H141" i="2"/>
  <c r="H109" i="2"/>
  <c r="H32" i="2"/>
  <c r="H150" i="2" l="1"/>
  <c r="H99" i="2"/>
  <c r="H74" i="2"/>
  <c r="H123" i="2"/>
  <c r="H124" i="2"/>
  <c r="H60" i="2"/>
  <c r="H59" i="2"/>
  <c r="H58" i="2"/>
  <c r="H130" i="2"/>
  <c r="H53" i="2"/>
  <c r="H116" i="2"/>
  <c r="H143" i="2"/>
  <c r="H138" i="2"/>
  <c r="H136" i="2"/>
  <c r="H134" i="2"/>
  <c r="H131" i="2"/>
  <c r="H129" i="2"/>
  <c r="H128" i="2"/>
  <c r="H127" i="2"/>
  <c r="H122" i="2"/>
  <c r="H119" i="2"/>
  <c r="H118" i="2"/>
  <c r="H115" i="2"/>
  <c r="H114" i="2"/>
  <c r="H113" i="2"/>
  <c r="H111" i="2"/>
  <c r="H110" i="2"/>
  <c r="H107" i="2"/>
  <c r="H103" i="2"/>
  <c r="H102" i="2"/>
  <c r="H98" i="2"/>
  <c r="H97" i="2"/>
  <c r="H95" i="2"/>
  <c r="H94" i="2"/>
  <c r="H93" i="2"/>
  <c r="H90" i="2"/>
  <c r="H89" i="2"/>
  <c r="H86" i="2"/>
  <c r="H85" i="2"/>
  <c r="H84" i="2"/>
  <c r="H82" i="2"/>
  <c r="H81" i="2"/>
  <c r="H80" i="2"/>
  <c r="H78" i="2"/>
  <c r="H73" i="2"/>
  <c r="H72" i="2"/>
  <c r="H71" i="2"/>
  <c r="H69" i="2"/>
  <c r="H68" i="2"/>
  <c r="H67" i="2"/>
  <c r="H65" i="2"/>
  <c r="H64" i="2"/>
  <c r="H63" i="2"/>
  <c r="H52" i="2"/>
  <c r="H51" i="2"/>
  <c r="H37" i="2"/>
  <c r="H31" i="2"/>
  <c r="H66" i="2" l="1"/>
  <c r="H42" i="2"/>
  <c r="H139" i="2"/>
  <c r="H79" i="2"/>
  <c r="H112" i="2"/>
  <c r="H96" i="2"/>
  <c r="H132" i="2"/>
  <c r="H120" i="2"/>
  <c r="H87" i="2"/>
  <c r="H125" i="2"/>
  <c r="H135" i="2"/>
  <c r="H39" i="2"/>
  <c r="H45" i="2"/>
  <c r="H50" i="2"/>
  <c r="E154" i="2"/>
  <c r="H61" i="2"/>
  <c r="H104" i="2"/>
  <c r="H38" i="2"/>
  <c r="H83" i="2"/>
  <c r="H91" i="2"/>
  <c r="H70" i="2"/>
  <c r="E153" i="2" l="1"/>
  <c r="H57" i="2"/>
  <c r="H40" i="2" l="1"/>
  <c r="H41" i="2" l="1"/>
  <c r="H43" i="2" l="1"/>
  <c r="H44" i="2" l="1"/>
  <c r="H47" i="2" l="1"/>
  <c r="H49" i="2"/>
  <c r="H48" i="2"/>
  <c r="E155" i="2" l="1"/>
  <c r="E151" i="2"/>
</calcChain>
</file>

<file path=xl/sharedStrings.xml><?xml version="1.0" encoding="utf-8"?>
<sst xmlns="http://schemas.openxmlformats.org/spreadsheetml/2006/main" count="345" uniqueCount="260">
  <si>
    <t>Замимаи 2</t>
  </si>
  <si>
    <t>Ҷумҳурии Тоҷикистон</t>
  </si>
  <si>
    <t>№</t>
  </si>
  <si>
    <t>Афзалиятҳо</t>
  </si>
  <si>
    <t>Вазифаҳо</t>
  </si>
  <si>
    <t>Чорабиниҳо</t>
  </si>
  <si>
    <t>Бахши хусусӣ</t>
  </si>
  <si>
    <t>Тадриҷан  зиёд намудани ҳаҷми оби такроран истифода-шаванда дар соҳаҳои  саноат ва кишоварзӣ</t>
  </si>
  <si>
    <t>Истифодаи самаранок ва ҳифзи манбаъҳои обҳои маъданӣ, термалӣ ва табобатӣ</t>
  </si>
  <si>
    <t>Таъмини идоракунии ҳамгироёнаи захираҳои об</t>
  </si>
  <si>
    <t>3. БЕҲТАР НАМУДАНИ СИФАТИ ҲАВОИ АТМОСФЕРА</t>
  </si>
  <si>
    <t>Тоза нигоҳ доштани муҳити зист аз партовҳо ба ҳавои атмосфера</t>
  </si>
  <si>
    <t>Таҷдид ва аз нав таҷҳизонии дастгоҳҳо ва иншоотҳои ҳавотозакунӣ дар «Ширкати Алюминийи Тоҷик» ва дигар корхонаҳои  бузурги саноатӣ</t>
  </si>
  <si>
    <t>Беҳтар кардани ҳолати экологии соҳаи нақлиёт</t>
  </si>
  <si>
    <t>4. БЕҲТАР НАМУДАНИ ҲОЛАТИ ЭКОЛОГИИ ОЛАМИ НАБОТОТ</t>
  </si>
  <si>
    <t>Ҳолати ҷангалзорҳо беҳтар мегардад</t>
  </si>
  <si>
    <t>Афзун ва нигоҳдории фонди генетикии захираҳои наботот</t>
  </si>
  <si>
    <t>Бунёд ва барқарорсозии минтақаҳои муҳофизатӣ дар шафати  шоҳроҳҳо ва хатҳои муофизатии ҷангал, дар гирду атрофи заминҳои кишоварзӣ ва минтақаҳои корхонаҳои саноатӣ</t>
  </si>
  <si>
    <t>Ба роҳ мондани кишт ва парвариши гиёҳҳои шифобахш (камол, зира, зелол, чойкаҳак, ширинбия, тархун ва ғайра) инчунин растаниҳои «настаран ва ангат».</t>
  </si>
  <si>
    <t>Масоҳати гиёҳҳои  шифобахш   зиёд гардида, ин навъи растаниҳо аз коҳишёбӣ боз дошта мешаванд.</t>
  </si>
  <si>
    <t>5. БЕҲТАР НАМУДАНИ ҲОЛАТИ ОЛАМИ ҲАЙВОНОТ ВА ЗАХИРАҲОИ МОҲӢ</t>
  </si>
  <si>
    <t>7. БЕҲТАР НАМУДАНИ ВАЗЪИ МУОМИЛОТ БО ПАРТОВҲО</t>
  </si>
  <si>
    <t>Тоза нигоҳ доштани муҳити атроф аз партовҳо</t>
  </si>
  <si>
    <t>Ба роҳ мондани системаи нави идоракунии партовҳо</t>
  </si>
  <si>
    <t>Беҳтар кардани мониторинги экологӣ</t>
  </si>
  <si>
    <t>Таъмини  амалисозии Стратегияи миллӣ оид ба мутобиқшавӣ ба тағйирёбии иқлим</t>
  </si>
  <si>
    <t>Муҳлати иҷро</t>
  </si>
  <si>
    <t>Индикаторҳо (натиҷаҳои ниҳоӣ)</t>
  </si>
  <si>
    <t>Ташкил намудани корҳои таблиғотӣ дар байни аҳолӣ вобаста бапешгирии сӯзонидани партовҳои гуногун ва таъмини амнияти экологии минтақаҳои аҳолинишин</t>
  </si>
  <si>
    <t xml:space="preserve">Барқарорсозии  замин дар системаи саноати маъданҳои кӯҳӣ  </t>
  </si>
  <si>
    <t>Ҳолати  санитарӣ  ва эпидемиологии муасиссаҳои таълимӣ ва табобатӣ беҳтар мегардад</t>
  </si>
  <si>
    <t>Сарф ва ҳаҷми об дақиқ муайян карда мешавад. Мониторинги гидрологӣ дар ҷумҳурӣ фаъол мегардад</t>
  </si>
  <si>
    <t xml:space="preserve">  ВСВТН, ВЭВЗО, ВН, ВКД, КҲМЗ  ва шарикии бахши хусусӣ
 </t>
  </si>
  <si>
    <t>Бо воситаи ВАО ва чопи буклету маводҳои интишорӣ маърифати экологии аҳолӣ доир ба ҳифзи ҳавои атмосфера баланд мегардад</t>
  </si>
  <si>
    <t>Партовҳо ба ҳавои атмосфера дар доираи меъёр партофта мешавад</t>
  </si>
  <si>
    <t xml:space="preserve">  ВСВТН   ва шарикии бахши хусусӣ
 </t>
  </si>
  <si>
    <t>Ривоҷ додани корҳо оид ба барқарорсозӣ ва зиёд намудани шабакаҳои троллейбус ва рушди дигар намудҳои нақлиёти шаҳрии кампартов (тролейбус, электробус ва электомобайлҳо);</t>
  </si>
  <si>
    <t>ВН, МИҲД шаҳру ноҳияҳо ва  бахши хусусӣ</t>
  </si>
  <si>
    <t xml:space="preserve">Танзими воридоти нақлиёти ба стандарти Евро-4 ва Евро-5 ҷавобгӯй  </t>
  </si>
  <si>
    <t xml:space="preserve">Сифати ҳавои атмосфера беҳтар мешавад. </t>
  </si>
  <si>
    <t xml:space="preserve">ВН, ХГ,
</t>
  </si>
  <si>
    <t>Ташкили ниҳолхонаҳои нави навъҳои дарахтони ҷангалташкилкунанда, барои қонеъ намудани талаботҳо доир ба бунёд ва барқаросозии ҷангалзорҳо</t>
  </si>
  <si>
    <t>Майдони заминҳои ҷангалпуш зиёд ва ҳолати ҷангалзорҳо беҳтар мегардад</t>
  </si>
  <si>
    <t>АХҶШ, КҲМЗ, МИҲД ВМКБ, вилоятҳо ва шаҳру ноҳияҳо.</t>
  </si>
  <si>
    <t>АХҶШ, КҲМЗ, МИҲД ВМКБ, вилоятҳо, шаҳру ноҳияҳо ва  бахши хусусӣ</t>
  </si>
  <si>
    <t>Муҳофизат ва беҳтар намудани ҳолати олами наботот ва ҷангалзорҳо</t>
  </si>
  <si>
    <t>Масоҳати ҷангалзорҳо зиёд мегардад</t>
  </si>
  <si>
    <t>ВН, ВСТН,  КҲМЗ, ВК, АХҶШ,   МИҲД ВМКБ, вилоятҳо, шаҳру ноҳияҳо ва бахши хусусӣ</t>
  </si>
  <si>
    <t xml:space="preserve"> АХҶШ,   КҲМЗ, МИҲД ВМКБ, вилоятҳо, шаҳру ноҳияҳо ва бахши хусусӣ</t>
  </si>
  <si>
    <t>КҲМЗ</t>
  </si>
  <si>
    <t>Беҳтар намудани сохтори идоракунӣ ва таъмини базаи моддӣ техникии  ҳудудҳои табиии махсус муҳофизатшаванда</t>
  </si>
  <si>
    <t>Таъмини шароити табиӣ барои нигоҳдории муҳити сукунат, инкишофёбӣ ва дастрасии ғизо барои олами ҳайвоноти нодир</t>
  </si>
  <si>
    <t xml:space="preserve"> Тақвияти корҳои биотехникӣ </t>
  </si>
  <si>
    <t>Муайян намудани саршумори ҳайвоноти нодир</t>
  </si>
  <si>
    <t xml:space="preserve">Рушди такрористеҳсолии захираҳои моҳӣ дар обанборҳо ва кӯлу дарёҳо </t>
  </si>
  <si>
    <t>Захираҳои моҳӣ дар обанборҳо ва кӯлу дарёҳо зиёд мегарданд</t>
  </si>
  <si>
    <t xml:space="preserve">Бунёд намудани минтақаи буферӣ  </t>
  </si>
  <si>
    <t>Зиёд намудани парваришгоҳҳо ва популятсияи ҳайвоноту парандагони нодир</t>
  </si>
  <si>
    <t>Майдон парваришгоҳҳо ва популятсияи ҳайвонот ва парандагони нодир зиёд мегардад</t>
  </si>
  <si>
    <t>Зарари партовҳои радиоактивӣ ба саломатии аҳолӣ ва муҳити зист коҳиш дода мешавад</t>
  </si>
  <si>
    <t xml:space="preserve">Беҳтар кардани  вазъи экологӣ дар соҳаи  саноат  </t>
  </si>
  <si>
    <t>Ҷорӣ намудани технологияи коркард ва истифодаи такрории партовҳои саноатӣ, бахусус партовҳои саноати маъданиҳои кӯҳӣ</t>
  </si>
  <si>
    <t>Партовҳои саноати маъданҳои куҳӣ коҳиш меёбад</t>
  </si>
  <si>
    <t>Рушди соҳаи сайёҳии экологӣ</t>
  </si>
  <si>
    <t>10.</t>
  </si>
  <si>
    <t>11.</t>
  </si>
  <si>
    <t>12.</t>
  </si>
  <si>
    <t>13.</t>
  </si>
  <si>
    <t>14.</t>
  </si>
  <si>
    <t>16.</t>
  </si>
  <si>
    <t>17.</t>
  </si>
  <si>
    <t>18.</t>
  </si>
  <si>
    <t>Мониторинги назорати фаъолияти нозирон беҳтар гардида, қонуншиканиҳо дар самти ҳифзи муҳити зист коҳиш меёбанд</t>
  </si>
  <si>
    <t>Барқарор намудани серверҳои мониторинги экологӣ</t>
  </si>
  <si>
    <t>Сарфа намудани  об дар соҳаҳои саноат ва кишоварзӣ</t>
  </si>
  <si>
    <t>8.</t>
  </si>
  <si>
    <t>Пешбурди мониторинги  захираҳои об</t>
  </si>
  <si>
    <t>1.</t>
  </si>
  <si>
    <t>3.</t>
  </si>
  <si>
    <t>4.</t>
  </si>
  <si>
    <t>5.</t>
  </si>
  <si>
    <t xml:space="preserve">  КҲМЗ, КТР,   МИҲД ВМКБ, вилоятҳо ва шаҳру ноҳияҳо</t>
  </si>
  <si>
    <t>Сарчашмаҳои маблағгузорӣ (сомонӣ)</t>
  </si>
  <si>
    <t>Шарикони рушд (донорҳо)</t>
  </si>
  <si>
    <t>Мукаммалсозии системаҳои рафъи обҳои партов ҷиҳати беҳтар намудани ҳолати экологӣ</t>
  </si>
  <si>
    <t>Гузаронидани барӯйхатгирии (инвентаризатсияи) тамоми инфрасохтори  соҳаи об</t>
  </si>
  <si>
    <t>Дар доираи меъёрҳои экологӣ нигоҳ доштани ҳадди аққали нишондодҳои партовҳо ба ҳавои атмосфера</t>
  </si>
  <si>
    <t>Таҳия ва татбиқ намудани тадбирҳои экологӣ дар самти кам кардани газҳои гулхонаии корхонаҳои калони саноатӣ</t>
  </si>
  <si>
    <t>Партовҳо ба ҳавои атмосфера коҳиш дода мешавад.</t>
  </si>
  <si>
    <t>Андешидани тадбирҳо ҷиҳати ворид намудани технологияҳои нави аз лиҳози экологӣ бехавф дар раванди саноатикунонии  босуръати мамлакат</t>
  </si>
  <si>
    <t>Кам кардани партовҳо ба ҳавои атмосфера аз ҳисоби  нақлиёт</t>
  </si>
  <si>
    <t>Баланд бардоштани сатҳи маърифатнокии аҳолӣ доир ба ҳифзи ҳавои атмосфера</t>
  </si>
  <si>
    <t>Беҳтар намудани ҳолати  экологии замин</t>
  </si>
  <si>
    <t>Беҳтар намудани   ҳолати  экологии захираҳои об</t>
  </si>
  <si>
    <t xml:space="preserve">Ҳамагӣ </t>
  </si>
  <si>
    <t>Коҳиш додани ихроҷи   гази карбон (СО2) ба ҳавои атмосфера</t>
  </si>
  <si>
    <t>2.</t>
  </si>
  <si>
    <t>Иҷрокунандагон</t>
  </si>
  <si>
    <t xml:space="preserve">  Беҳтар намудани  ҳолати экологии замини чарогоҳҳо</t>
  </si>
  <si>
    <t>1. БЕҲДОШТИ ҲОЛАТИ ЭКОЛОГИИ ЗАМИН ВА ИСТИФОДАИ ОҚИЛОНАИ ОН</t>
  </si>
  <si>
    <t>Таназзулшавии хок эмин гашта,  ҳосилнокии замини чарогоҳ зиёд мегардад</t>
  </si>
  <si>
    <t>Васеъ намудани майдони ҷангалпӯш дар заминҳои таназзулёфта</t>
  </si>
  <si>
    <t xml:space="preserve">Шинонидани ниҳолҳои ҳамешасабзу ороишӣ дар заминҳои водӣ ва доманакӯҳҳо </t>
  </si>
  <si>
    <t xml:space="preserve">Ҳамагӣ  </t>
  </si>
  <si>
    <t>Ҷорӣ намудани технологияи муосир бо истифодаи усулҳои гардишии об  дар саноат ва истифодаи усули қатрагиву  боронӣ дар соҳаи кишоварзӣ</t>
  </si>
  <si>
    <t>Кам кардани   партовҳо ба ҳавои атмосфера аз ҳисоби  воситаҳои нақлиёт</t>
  </si>
  <si>
    <t>Майдони заминҳои ҷангалпӯш зиёд ва ҳолати ҷангалзорҳо беҳтар мегардад</t>
  </si>
  <si>
    <t>Афзун намудани фонди генетикии захираҳои наботот ва васеъ намудани  майдони ҷангалпӯш</t>
  </si>
  <si>
    <t>Ба роҳ мондани кишт ва парвариши гиёҳҳои шифобахш (камол, зира, зелол, чойкаҳак, ширинбия, тархун, настаран ва ангат ва ғ), инчунин ривоҷ додани растании терескен</t>
  </si>
  <si>
    <t>6. БЕҲТАР НАМУДАНИ ҲОЛАТИ ЭКОЛОГИИ ЗАХИРАҲОИ ИСТИРОҲАТӢ (РЕКРЕАТСИОНӢ)</t>
  </si>
  <si>
    <t>6.</t>
  </si>
  <si>
    <t>7.</t>
  </si>
  <si>
    <t>15.</t>
  </si>
  <si>
    <t>Ташкили минтақаҳои нави истироҳатию фароғатӣ дар ҳудуди шаҳрҳо ва атрофи онҳо ҳангоми таҳияи нақшаҳои генералӣ</t>
  </si>
  <si>
    <t xml:space="preserve">Ташкили парваришгоҳҳо барои ҳайвонот ва  парандагони нодир дар мамнӯъгоҳҳои табиӣ  </t>
  </si>
  <si>
    <t>Коркарди партовҳо  беҳтар гашта, истифодаи такрории он  таъмин мегардад</t>
  </si>
  <si>
    <t>Беҳтар кардани низоми идоракунии партовҳои сахти маишӣ дар шаҳру маркази ноҳияҳо</t>
  </si>
  <si>
    <t xml:space="preserve"> Ташкили партовгоҳҳои нав ва ободонии партовгоҳҳои амалкунанда дар шаҳру ноҳияҳои ҷумҳурӣ, инчунин   таъмини кӯчаву хиёбонҳо бо қуттиҳои (контейнерҳои) партовҷамъоварӣ   </t>
  </si>
  <si>
    <t xml:space="preserve">8. БЕҲТАР НАМУДАНИ ВАЗЪИ ЭКОЛОГӢ ДАР СОҲАИ САНОАТ  </t>
  </si>
  <si>
    <t xml:space="preserve">Ворид намудани технологияи нави истифодаи такрории партовҳои саноатӣ ва сахти маишӣ, инчунин ҷорӣ намудани техника ва технологияи муосир ҷиҳати ба навъҳо ҷудо кардан ва безарар намудани партовҳо  </t>
  </si>
  <si>
    <t xml:space="preserve">Ба меъёрҳо ва талаботҳои экологӣ мутобиқ гардонидани партовгоҳҳо  </t>
  </si>
  <si>
    <t>Ҳисобот оид ба натиҷаҳои арзёбии экологӣ  пешниҳод мегардад</t>
  </si>
  <si>
    <t>Амалӣ намудани барномаи ҳисоботсупории рақамӣ, мониторинги фаъолияти нозирон, роҳандозӣ намудани корҳои фаҳмондадиҳӣ</t>
  </si>
  <si>
    <t xml:space="preserve">Расонидани масоҳати кабудизоркунии шаҳру ноҳияҳо аз 14 то 18 % майдони умумии шаҳру ноҳияҳо </t>
  </si>
  <si>
    <t>Зиёд намудани майдонҳои сабз дар    шаҳру ноҳияҳо, инчунин таъмини риояи талабот оид ба ташкили минтақаҳои сабз дар маҳалҳои нави истиқоматӣ</t>
  </si>
  <si>
    <t>Таҳияи кадастри миллии газҳои гулхонаӣ, заминаи меъёрӣ ҳуқуқӣ ва методологӣ оид ба ташкили низоми мониторинг, арзёбӣ ва тасдиқи ихроҷи газҳои гулхонаӣ</t>
  </si>
  <si>
    <t>Омода  намудани ҳисоботи дусолаи Ҷумҳурии Тоҷикистон оид ба инвентаризатсияи газҳои гулхонаӣ мутобиқи Конвенсияи қолабии СММ дар бораи тағйирёбии иқлим</t>
  </si>
  <si>
    <t xml:space="preserve">КВД ХМК, КДСИАД,
МИҲД ВМКБ, вилоятҳо ва шаҳру ноҳияҳо, шарикони рушд
</t>
  </si>
  <si>
    <t>Талаботи умумӣ ба маблағгузорӣ 
(сомонӣ)</t>
  </si>
  <si>
    <t>Масоҳати ҷангалпӯш ва минтақаҳои сабз зиёд мегардад</t>
  </si>
  <si>
    <t>Зиёд намудани ҳавзҳо барои  тухмгузорӣ ва тавлидкунии моҳӣ, ба роҳ мондани такрористеҳсолии моҳӣ</t>
  </si>
  <si>
    <t>Афзун намудани захираҳои  моҳӣ  дар шароити тағйирёбии иқлим</t>
  </si>
  <si>
    <t xml:space="preserve">Барқарор намудани мувозинати гуногунии биологӣ-экологӣ ва таъмини рушди устувори гуногунии биологӣ </t>
  </si>
  <si>
    <t>КҲМЗ, ВК, АИК, бахши хусусӣ ва шарикони рушд</t>
  </si>
  <si>
    <t>ВСТН,  КДСИАД, КВД ХМК, МИҲД ВМКБ, вилоятҳо, шаҳру ноҳияҳо ва  бахши хусусӣ ва шарикони рушд</t>
  </si>
  <si>
    <t>Таҳияи Нақшаи миллии мутобиқшавӣ ба тағйирёбии иқлим</t>
  </si>
  <si>
    <t>Танзими санадҳои меъёрии ҳуқуқии соҳаи ҳифзи муҳити зист беҳтар мегардад</t>
  </si>
  <si>
    <t>Уҳдадориҳои  Ҷумҳурии Тоҷикистон дар бораи рушди устувор марбут ба мубориза ба пайомадҳои тағйирёбии иқлим иҷро мегардад</t>
  </si>
  <si>
    <t>Ба танзим даровардани қонунҳои соҳаи ҳифзи муҳити зист</t>
  </si>
  <si>
    <t xml:space="preserve">Такмил ва таҳияи санадҳои меъёрии  ҳуқуқии соҳаи ҳифзи муҳити зист </t>
  </si>
  <si>
    <t>Гузаронидани корҳои илмӣ-тадқиқотӣ доир ба рафъи партовҳои обӣ дар ҳамаи муассисаҳои таълимӣ ва тандурустии ҷумҳурӣ    ва сохтмони иншооти маҳаллии рафъи обҳои партов</t>
  </si>
  <si>
    <t>Таҷдид ва аз нав таҷҳизонии дастгоҳҳо ва иншоотҳои ҳавотозакунӣ дар «Ширкати Алюминийи Тоҷик» ва дигар корхонаҳои  азими саноатӣ</t>
  </si>
  <si>
    <t>Маърифати экологии аҳолӣ доир ба ҳифзи ҳавои атмосфера баланд мегардад ва чораҳои амалӣ доир ба ҳифзи қабати озон таъмин мегардад</t>
  </si>
  <si>
    <t>Ҳолати экологӣ   беҳтар мегардад</t>
  </si>
  <si>
    <t>Гузаронидани арзёбии экологӣ оид ба ғунҷоиши экологӣ ва муайян намудани таъсири  корхонаҳои   саноатӣ ба муҳити зист дар вилоятҳои Суғду Хатлон ва шаҳри Душанбе</t>
  </si>
  <si>
    <t>АЗ ҶУМЛА:</t>
  </si>
  <si>
    <t>19.</t>
  </si>
  <si>
    <t>20.</t>
  </si>
  <si>
    <t>21.</t>
  </si>
  <si>
    <t>9. БЕҲТАР НАМУДАНИ ВАЗЪИ ЭКОЛОГӢ ТАВАССУТИ ТАҲИЯИ МАСЪАЛАҲОИ АСОСИИ ЭКОЛОГӢ</t>
  </si>
  <si>
    <t>10. МУТОБИИҚШАВӢ БА ТАҒЙИРЁБИИ ИҚЛИМ</t>
  </si>
  <si>
    <t>11. РУШДИ  САЙЁҲИИ ЭКОЛОГӢ</t>
  </si>
  <si>
    <t xml:space="preserve"> Зиёд намудани популятсияи ҳайвоноти нодир</t>
  </si>
  <si>
    <t>22.</t>
  </si>
  <si>
    <t>23.</t>
  </si>
  <si>
    <r>
      <rPr>
        <b/>
        <sz val="13"/>
        <color rgb="FFC00000"/>
        <rFont val="Times New Roman"/>
        <family val="1"/>
        <charset val="204"/>
      </rPr>
      <t>Ҳамагӣ</t>
    </r>
    <r>
      <rPr>
        <sz val="13"/>
        <color rgb="FFC00000"/>
        <rFont val="Times New Roman"/>
        <family val="1"/>
        <charset val="204"/>
      </rPr>
      <t xml:space="preserve"> </t>
    </r>
  </si>
  <si>
    <t>Таҳия ва татбиқ намудани тадбирҳои экологӣ дар самти кам кардани газҳои гулхонаӣ дар корхонаҳои азими саноатӣ, бахусус корхонаҳои истеҳсоли семент ва маркзҳои барқу гармидиҳӣ</t>
  </si>
  <si>
    <t>сомонӣ</t>
  </si>
  <si>
    <t>2023-2024</t>
  </si>
  <si>
    <t>2023-2025</t>
  </si>
  <si>
    <t xml:space="preserve">Барқарорсозии партовгоҳҳои заҳрхимикатҳо дар шаҳри Конибодом ва ноҳияи Вахш, инчунин шинонидани дарахтон дар атрофи партовгоҳҳо </t>
  </si>
  <si>
    <t>Системаи нави идоракунии партовҳо таъмин гашта, коркарди дуюмбораи партовҳо амалӣ мешавад</t>
  </si>
  <si>
    <t>ВСТН,  ВН, КДСИАД,  МИҲД ВМКБ, вилоятҳо, шаҳру ноҳияҳо,  бахши хусусӣ ва шарикони рушд</t>
  </si>
  <si>
    <t xml:space="preserve">ҲАМАГӢ </t>
  </si>
  <si>
    <t xml:space="preserve">Пешгирӣ намудани таназзулёбии  заминҳои водӣ ва доманакӯҳҳо  </t>
  </si>
  <si>
    <t>ба қарори Ҳукумати</t>
  </si>
  <si>
    <t>Бо мақсади пешгирӣ намудани таназзули замини чарогоҳ  коштани тухми алаф, шинонидани ниҳолу дарахтҳои ба иқлим мутобиқ ва амалӣ намудани чорабиниҳои дигар</t>
  </si>
  <si>
    <t>Арзёбии масоҳати замини конҳои истихроҷии  азистифодабаромада (хоктӯдаҳо, карерҳо ва партовгоҳҳои корхонаҳои саноатӣ)</t>
  </si>
  <si>
    <t>Масоҳати заминҳои азистифода-баромада    дақиқ муайян мегардад</t>
  </si>
  <si>
    <t>2. ИСТИФОДАИ САМАРАНОК ВА ҲИФЗИ ЗАХИРАҲОИ ОБ</t>
  </si>
  <si>
    <t xml:space="preserve">Сохтмону барқарорсозии маҷмуи иншооти  пойгоҳҳои партовобтозакунии канализатсионии  шаҳру ноҳияҳои ҷумҳурӣ </t>
  </si>
  <si>
    <t>Ҳолати техникии иншоотҳои обтозакунӣ   беҳтар гашта, партовҳои обӣ тибқи меъёр тоза шуда, ҳолати экологии захираҳои об таъмин мегардад</t>
  </si>
  <si>
    <t>Истифодаи самараноки захираҳои об таъмин мегардад</t>
  </si>
  <si>
    <r>
      <t xml:space="preserve">Таҷдид ва таъмири  дидбонгоҳҳои обченкунии мавҷуда ва бунёди </t>
    </r>
    <r>
      <rPr>
        <sz val="13"/>
        <color theme="1"/>
        <rFont val="Times New Roman Tj"/>
        <family val="1"/>
        <charset val="204"/>
      </rPr>
      <t>дидбонгоҳҳои</t>
    </r>
    <r>
      <rPr>
        <sz val="13"/>
        <color theme="1"/>
        <rFont val="Times New Roman"/>
        <family val="1"/>
        <charset val="204"/>
      </rPr>
      <t xml:space="preserve"> обченкунии нав бо истифода аз технология ва таҷҳизоти муосир</t>
    </r>
  </si>
  <si>
    <t>Рӯйхати ҳамаи иншоот ва инфрасохтори соҳаи об дақиқ карда мешавад</t>
  </si>
  <si>
    <t>Таҳия ва тасдиқи санадҳои меъёрии ҳуқуқии  танзими истифода ва ҳифзи   обҳои маъданӣ, термалӣ ва табобатӣ</t>
  </si>
  <si>
    <t>Истифода  ва ҳифзи   обҳои маъданӣ, термалӣ ва табобатӣ танзим мегардад</t>
  </si>
  <si>
    <t>Дар доираи меъёрҳои экологӣ нигоҳ доштани ҳадди ақалли нишондодҳои партовҳо ба ҳавои атмосфера</t>
  </si>
  <si>
    <t>Партовҳо ба ҳавои атмосфера коҳиш дода мешавад</t>
  </si>
  <si>
    <t xml:space="preserve">  ВСТН, ВЭЗО,   КҲМЗ  ва  бахши хусусӣ
 </t>
  </si>
  <si>
    <t>Таблиғот дар байни аҳолӣ вобаста ба пешгирии сӯзонидани партовҳои гуногун, коҳиш додани истифодаи маводе, ки қабати озонро вайрон мекунанд ва амалӣ намудани  чорабиниҳои  дигар дар ин самт</t>
  </si>
  <si>
    <t>Ривоҷ додан ва барқарор сохтани шабакаҳои троллейбус, инчунин ворид намудани воситаҳои нақлиёти мусофирбар дар шаҳрҳо, аз қабили троллейбус, электробус ва электомобайлҳо</t>
  </si>
  <si>
    <t>Ташкил ва бунёди ниҳолхонаҳои нави навъҳои дарахтони ҷангалташкилкунанда барои қонеъ намудани талаботҳо доир ба бунёд ва барқарорсозии ҷангалзорҳо</t>
  </si>
  <si>
    <t>Зиёд намудани   минтақаҳои сабз  дар шафати  шоҳроҳҳо ва хатҳои муҳофизатии ҷангал, дар гирду атрофи заминҳои кишоварзӣ ва минтақаҳои корхонаҳои саноатӣ</t>
  </si>
  <si>
    <t>ВН, ВСТН,  КҲМЗ, ВК, АХҶ,   МИҲД ВМКБ, вилоятҳо, шаҳру ноҳияҳо, бахши хусусӣ ва шарикони рушд</t>
  </si>
  <si>
    <t>АХҶ, КҲМЗ, МИҲД ВМКБ, вилоятҳо, шаҳру ноҳияҳо, бахши хусусӣ ва шарикони рушд</t>
  </si>
  <si>
    <t>Омӯзиш  ва гузаронидани корҳои  илмӣ-тадқиқотии муосир бо назардошти мутобиқшавии олами ҳайвонот ба тағйирёбии иқлим</t>
  </si>
  <si>
    <t xml:space="preserve">Ташкили парваришгоҳҳои ба тағйирёбии иқлим мутобиқ барои зиёд намудани саршумори ҳайвоноту   парандагони нодир   дар ҳудуди мамнуъгоҳҳои табиӣ, паркҳои миллӣ ва ҳудуди ҷангал </t>
  </si>
  <si>
    <t>Популятсияи ҳайвонот зиёд мегардад ва ҷойҳои сукунати ҳайвонот беҳтар мешавад</t>
  </si>
  <si>
    <t xml:space="preserve"> КҲМЗ, АХҶ,    бахши хусусӣ ва шарикони рушд</t>
  </si>
  <si>
    <t xml:space="preserve">   КҲМЗ, АХҶ,  бахши хусусӣ ва шарикони рушд</t>
  </si>
  <si>
    <t>Гузаронидани баҳисобгирии ҳайвоноти ваҳшӣ ва парандагон дар ҳудуди заминҳои  фонди ҷангали ҷумҳурӣ ва ҳудудҳои табиӣ махсус муҳофизатшаванда</t>
  </si>
  <si>
    <t>Мониторинги ҳайвоноти нодир таъмин гашта, саршумори ҳайвонот ва парандагони нодир муайян мешавад</t>
  </si>
  <si>
    <t>Кишти тухми саксавул дар майдони 1000 га дар минтақаҳои «Қашқадум», «Қарадум» ва «Полвонтуғай»-и мамнуъгоҳи «Бешаи палангон» ва дар масоҳати 1500 га кишти тухми терескен дар ҳудуди  Парки миллии Тоҷикистон ва  мамнуъгоҳи «Зоркӯл»</t>
  </si>
  <si>
    <t>Таъсиси коргоҳҳо барои коркарди нақлиётҳои азистифодабаромада</t>
  </si>
  <si>
    <t xml:space="preserve">  КВД ХМК, КДСИАД, МИҲД ВМКБ, вилоятҳо, шаҳру ноҳияҳо,  бахши хусусӣ ва шарикони рушд</t>
  </si>
  <si>
    <t xml:space="preserve"> Китъаи замин барои ташкили партовгоҳҳо ҷудо гардида, партовгоҳҳо ободонӣ карда шуда, мавриди истифода қарор мегиранд ва ҳолати санитарӣ-экологӣ беҳтар мешавад</t>
  </si>
  <si>
    <t>Таъмини беҳдошти саломатии аҳолӣ ва муҳити зист аз таъсири партовҳои радиоактивӣ ва заҳрхимикатҳо</t>
  </si>
  <si>
    <t>Консерватсияи партовҳои моддаҳои радиоактивӣ ва заҳрхимикатҳо</t>
  </si>
  <si>
    <t>Таъсири заҳрхимикатҳо ба саломатии аҳолӣ ва муҳити зист коҳиш дода мешавад</t>
  </si>
  <si>
    <t xml:space="preserve">ВСТН, ВК,
КҲМЗ, АМИТ ва шарикони рушд 
</t>
  </si>
  <si>
    <t>Ворид намудани дастгоҳ барои безараргардонии лампаҳои каммасраф ва электронии дигар</t>
  </si>
  <si>
    <t xml:space="preserve">Ворид намудани техника ва технологияи  муосири аз ҷиҳати экологӣ бехавф ҷиҳати вусъат бахшидан ба саноатикунонии босуръати кишвар   </t>
  </si>
  <si>
    <t xml:space="preserve">Ривоҷ додани минтақаҳои сабз  </t>
  </si>
  <si>
    <t>Барқарорсозии партовгоҳҳои амалкунанда ва консерватсияшудаи партовҳои моддаҳои радиоактивӣ дар шаҳрҳои  Истиқлол, Гулистон, ноҳияҳои Б.Ғафуров ва Файзобод</t>
  </si>
  <si>
    <t>Таҳкими сохторҳои институтсионалӣ дар самти ҳолатҳои фавқулода таъмин мегардад</t>
  </si>
  <si>
    <t>Нақшаи миллии мутобиқшавӣ ба тағйирёбии иқлим таҳия карда мешавад</t>
  </si>
  <si>
    <t xml:space="preserve">Ташкили курсҳои омӯзишӣ барои хизматчиёни давлатӣ оид ба мутобиқшавӣ ба тағйирёбии иқлим ва идоракунии хавфи офатҳои табиӣ
</t>
  </si>
  <si>
    <t xml:space="preserve"> Амалӣ намудани чорабиниҳо оид ба рушди сайёҳии экологӣ</t>
  </si>
  <si>
    <t xml:space="preserve">Таҳияи феҳрист ва «харитаи роҳ»-и  мавзеъҳо барои  сайёҳии экологӣ   </t>
  </si>
  <si>
    <t>Феҳрист ва «харитаи роҳ»-и мавзеъҳои барои рушди сайёҳии экологӣ  таҳия мегардад</t>
  </si>
  <si>
    <t>КРС, КҲМЗ ва шарикони рушд</t>
  </si>
  <si>
    <t xml:space="preserve"> КРС, КҲМЗ ва шарикони рушд</t>
  </si>
  <si>
    <t>Шумораи сайёҳони экологӣ зиёд мегарданд</t>
  </si>
  <si>
    <t>12. БЕҲТАР НАМУДАНИ САНАДҲОИ МЕЪЁРИИ ҲУҚУҚИИ  СОҲАИ ҲИФЗИ МУҲИТИ ЗИСТ</t>
  </si>
  <si>
    <t xml:space="preserve">  МАБЛАҒИ УМУМИИ ТАТБИҚИ  БАРНОМА</t>
  </si>
  <si>
    <t xml:space="preserve"> МАБЛАҒҲОИ ХУДӢ</t>
  </si>
  <si>
    <t xml:space="preserve"> КҲМЗ, ВЭЗО, АБЗО ва шарикони рушд
 </t>
  </si>
  <si>
    <t xml:space="preserve">ВЭЗО, АБЗО, КВД ХМК, КҲМЗ ва шарикони рушд 
 </t>
  </si>
  <si>
    <t xml:space="preserve">ХНДБКССК, СГ, КҲМЗ,  ВЭЗО, ВТҲИА ва шарикони рушд
 </t>
  </si>
  <si>
    <t xml:space="preserve">  КҲМЗ, КТР,   МИҲД ВМКБ, вилоятҳо ва шаҳру ноҳияҳо, бахши хусусӣ ва шарикони рушд</t>
  </si>
  <si>
    <t xml:space="preserve">ВСТН,
КҲМЗ, АМИТ ва шарикони рушд
</t>
  </si>
  <si>
    <t>ВСТН, КДСИАД ва бахши хусусӣ</t>
  </si>
  <si>
    <t xml:space="preserve">ВСТН, КДСИАД, КҲМЗ, бахши хусусӣ ва шарикони рушд </t>
  </si>
  <si>
    <t>КҲМЗ ва шарикони рушд</t>
  </si>
  <si>
    <t xml:space="preserve">КҲМЗ ва шарикони рушд   </t>
  </si>
  <si>
    <t xml:space="preserve">КҲФМГ, КҲМЗ ва шарикони рушд   </t>
  </si>
  <si>
    <t xml:space="preserve">  ВСТН ва бахши хусусӣ
 </t>
  </si>
  <si>
    <t>КДИЗГ,   ВСТН,  КҲМЗ, ХНДБКССК, СГ, бахши хусусӣ ва шарикони рушд</t>
  </si>
  <si>
    <t>ВТҲИА, ВМИ, КМС,    МИҲД ВМКБ, вилоятҳо ва шаҳру ноҳияҳо, бахши хусусӣ ва шарикони рушд</t>
  </si>
  <si>
    <t>ВН, МИҲД шаҳру ноҳияҳо,  бахши хусусӣ ва  шарикони рушд</t>
  </si>
  <si>
    <t>АХҶ, КҲМЗ, МИҲД ВМКБ, вилоятҳо, шаҳру ноҳияҳо,  бахши хусусӣ ва шарикони рушд</t>
  </si>
  <si>
    <t xml:space="preserve">  ВСТН, 
КҲМЗ, КВД ХМК,   МИҲД  ВМКБ вилоятҳо ва шаҳру
ноҳияҳо, бахши хусусӣ ва шарикони рушд
</t>
  </si>
  <si>
    <t>КМС,  МИҲД ВМКБ, вилоятҳо ва шаҳру ноҳияҳо ва бахши хусусӣ</t>
  </si>
  <si>
    <t xml:space="preserve">Таҳияи лоиҳаҳо оид  ба барқароркунӣ (рекултиватсияи) заминҳои дар ҳудуди конҳои  азистифодаба-ромада ва амалӣ намудани чорабиниҳои он  </t>
  </si>
  <si>
    <t>КҲМЗ, КДИЗГ, АБЗО,    АХҶ, МИҲД ВМКБ, вилоятҳо ва шаҳру ноҳияҳо, бахши хусусӣ ва шарикони рушд</t>
  </si>
  <si>
    <t>Муайян намудани ҳолати санитарӣ  ва эпидемиологии вобаста ба рафъи обҳои партов дар муассисаҳои таълимӣ ва табобатӣ</t>
  </si>
  <si>
    <t>Популятсияи ҳайвонот зиёд мегардад ва ҷойҳои сукунати ҳайвонот беҳтар мешаванд</t>
  </si>
  <si>
    <t>Мувозинати   биологӣ-экологӣ барқарор гардида, рушди устувори  гуногунии биологӣ таъмин мегардад</t>
  </si>
  <si>
    <t xml:space="preserve">Баланд бардоштани  неруи кормандони мақомоти давлатӣ ва ҷомеаи шаҳрвандӣ оид ба мутобиқшавӣ ба тағйирёбии иқлим  </t>
  </si>
  <si>
    <t xml:space="preserve"> Таҳияи нақшаи генералии Паркҳои миллӣ ва мамнуъгоҳҳои давлатии табиӣ бо мақсади ташаккули инфрасохтор барои сайёҳии экологӣ  </t>
  </si>
  <si>
    <t>Таҳияи Кодекси экологии Ҷумҳурии Тоҷикистон ва мутобиқ намудани санадҳои меъёрии ҳуқуқӣ бо кодекси мазкур</t>
  </si>
  <si>
    <t>АХҶ, КҲМЗ, МИҲД ВМКБ, вилоятҳо ва шаҳру ноҳияҳо, бахши хусусӣ ва шарикони рушд</t>
  </si>
  <si>
    <t>Ҳолати замин   беҳтар гашта, таназзулёбии  замин пешгирӣ карда мешавад</t>
  </si>
  <si>
    <t>ВСТН, АБЗО, 
 КҲМЗ, МИҲД ВМКБ, вилоятҳо ва шаҳру ноҳияҳо.
  бахши хусусӣ ва шарикони рушд</t>
  </si>
  <si>
    <t xml:space="preserve">   КҲМЗ, АХҶ, АМИТ, бахши хусусӣ ва шарикони рушд</t>
  </si>
  <si>
    <t xml:space="preserve">  КҲМЗ, АХҶ, бахши хусусӣ ва шарикони рушд</t>
  </si>
  <si>
    <t xml:space="preserve">КҲМЗ ва вазорату идораҳои дахлдор ва шарикони рушд </t>
  </si>
  <si>
    <t>КҲМЗ, ВА ва  шарикони рушд</t>
  </si>
  <si>
    <t xml:space="preserve">Таъмини таҷҳизоти мушоҳидавӣ (хонаҳои наворгирӣ, таҷҳизоти наворгирандаи фазоӣ-дронҳои идорашаванда, видеокамераҳо, фотоаппаратҳо) ва гузаронидани мониторинги биологии олами набототу ҳайвоноти нодир </t>
  </si>
  <si>
    <t xml:space="preserve">  КҲМЗ ва шарикони рушд</t>
  </si>
  <si>
    <t>Мониторинги   биологии олами набототу ҳайвоноти нодири ҳудудҳои табиии махсус муҳофизат-шаванда беҳтар мегардад</t>
  </si>
  <si>
    <t xml:space="preserve">МАБЛАҒҲОИ ШАРИКОНИ РУШД </t>
  </si>
  <si>
    <t>МАБЛАҒҲОИ БАХШИ ХУСУСӢ</t>
  </si>
  <si>
    <t>Нақшаи  амали солҳои 2023-2025-и</t>
  </si>
  <si>
    <t>суратҳисоби махсус</t>
  </si>
  <si>
    <t>Коҳиш додани газҳои гулхонаӣ ва дигар партовҳо ба ҳавои атмосфера</t>
  </si>
  <si>
    <t>Амалӣ намудани мониторинги саршумори ҳайвонот ва парандагони нодир</t>
  </si>
  <si>
    <t xml:space="preserve"> Барномаи давлатии экологии   Ҷумҳурии Тоҷикистон барои солҳои 2023-2028</t>
  </si>
  <si>
    <t>аз «_1_» _марти__ соли 2023, №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</si>
</sst>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с_м_н_-;\-* #,##0.00\ _с_м_н_-;_-* &quot;-&quot;??\ _с_м_н_-;_-@_-"/>
    <numFmt numFmtId="165" formatCode="#,##0\ _с_м_н"/>
    <numFmt numFmtId="166" formatCode="_-* #,##0\ _с_м_н_-;\-* #,##0\ _с_м_н_-;_-* &quot;-&quot;??\ _с_м_н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 Tj"/>
      <family val="1"/>
      <charset val="204"/>
    </font>
    <font>
      <sz val="11"/>
      <color theme="1"/>
      <name val="Times New Roman Tj"/>
      <family val="1"/>
      <charset val="204"/>
    </font>
    <font>
      <b/>
      <sz val="14"/>
      <color theme="1"/>
      <name val="Times New Roman Tj"/>
      <family val="1"/>
      <charset val="204"/>
    </font>
    <font>
      <sz val="14"/>
      <color theme="1"/>
      <name val="Times New Roman Tj"/>
      <family val="1"/>
      <charset val="204"/>
    </font>
    <font>
      <b/>
      <sz val="13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rgb="FFFF0000"/>
      <name val="Times New Roman"/>
      <family val="1"/>
      <charset val="204"/>
    </font>
    <font>
      <b/>
      <sz val="13"/>
      <color rgb="FFC00000"/>
      <name val="Times New Roman"/>
      <family val="1"/>
      <charset val="204"/>
    </font>
    <font>
      <sz val="13"/>
      <color rgb="FFFF0000"/>
      <name val="Times New Roman Tj"/>
      <family val="1"/>
      <charset val="204"/>
    </font>
    <font>
      <sz val="13"/>
      <color theme="1"/>
      <name val="Times New Roman Tj"/>
      <family val="1"/>
      <charset val="204"/>
    </font>
    <font>
      <sz val="13"/>
      <color rgb="FFC00000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1"/>
      <color rgb="FFFF0000"/>
      <name val="Times New Roman Tj"/>
      <family val="1"/>
      <charset val="204"/>
    </font>
    <font>
      <b/>
      <sz val="13"/>
      <color rgb="FFFF0000"/>
      <name val="Times New Roman Tj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Border="1"/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/>
    <xf numFmtId="0" fontId="3" fillId="0" borderId="0" xfId="0" applyFont="1" applyFill="1"/>
    <xf numFmtId="0" fontId="2" fillId="0" borderId="0" xfId="0" applyFont="1"/>
    <xf numFmtId="0" fontId="3" fillId="3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/>
    </xf>
    <xf numFmtId="0" fontId="12" fillId="0" borderId="0" xfId="0" applyFont="1"/>
    <xf numFmtId="165" fontId="13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165" fontId="14" fillId="0" borderId="1" xfId="0" applyNumberFormat="1" applyFont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165" fontId="10" fillId="0" borderId="1" xfId="0" applyNumberFormat="1" applyFont="1" applyFill="1" applyBorder="1" applyAlignment="1">
      <alignment vertical="center"/>
    </xf>
    <xf numFmtId="0" fontId="12" fillId="3" borderId="0" xfId="0" applyFont="1" applyFill="1"/>
    <xf numFmtId="165" fontId="8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/>
    </xf>
    <xf numFmtId="165" fontId="14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Border="1" applyAlignment="1">
      <alignment vertical="center"/>
    </xf>
    <xf numFmtId="165" fontId="10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Fill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165" fontId="8" fillId="0" borderId="2" xfId="0" applyNumberFormat="1" applyFont="1" applyFill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165" fontId="15" fillId="0" borderId="6" xfId="0" applyNumberFormat="1" applyFont="1" applyBorder="1" applyAlignment="1">
      <alignment vertical="center"/>
    </xf>
    <xf numFmtId="0" fontId="15" fillId="0" borderId="5" xfId="0" applyFont="1" applyBorder="1" applyAlignment="1">
      <alignment horizontal="left" vertical="center"/>
    </xf>
    <xf numFmtId="165" fontId="15" fillId="0" borderId="6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6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6" fillId="0" borderId="0" xfId="0" applyFont="1"/>
    <xf numFmtId="0" fontId="17" fillId="0" borderId="4" xfId="0" applyFont="1" applyBorder="1" applyAlignment="1"/>
    <xf numFmtId="0" fontId="17" fillId="0" borderId="6" xfId="0" applyFont="1" applyBorder="1" applyAlignment="1"/>
    <xf numFmtId="165" fontId="17" fillId="0" borderId="6" xfId="0" applyNumberFormat="1" applyFont="1" applyBorder="1" applyAlignment="1"/>
    <xf numFmtId="0" fontId="11" fillId="0" borderId="1" xfId="0" applyFont="1" applyBorder="1"/>
    <xf numFmtId="165" fontId="11" fillId="0" borderId="1" xfId="0" applyNumberFormat="1" applyFont="1" applyBorder="1"/>
    <xf numFmtId="165" fontId="8" fillId="0" borderId="1" xfId="0" applyNumberFormat="1" applyFont="1" applyFill="1" applyBorder="1" applyAlignment="1">
      <alignment vertical="center"/>
    </xf>
    <xf numFmtId="166" fontId="9" fillId="0" borderId="1" xfId="1" applyNumberFormat="1" applyFont="1" applyFill="1" applyBorder="1" applyAlignment="1">
      <alignment horizontal="center" vertical="center"/>
    </xf>
    <xf numFmtId="3" fontId="11" fillId="0" borderId="1" xfId="0" applyNumberFormat="1" applyFont="1" applyFill="1" applyBorder="1"/>
    <xf numFmtId="165" fontId="17" fillId="0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65" fontId="9" fillId="0" borderId="1" xfId="0" applyNumberFormat="1" applyFont="1" applyFill="1" applyBorder="1" applyAlignment="1">
      <alignment horizontal="center" vertical="center"/>
    </xf>
    <xf numFmtId="165" fontId="7" fillId="3" borderId="1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165" fontId="8" fillId="0" borderId="1" xfId="0" applyNumberFormat="1" applyFont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165" fontId="8" fillId="0" borderId="2" xfId="0" applyNumberFormat="1" applyFont="1" applyBorder="1" applyAlignment="1">
      <alignment horizontal="center" vertical="center" wrapText="1"/>
    </xf>
    <xf numFmtId="165" fontId="8" fillId="0" borderId="7" xfId="0" applyNumberFormat="1" applyFont="1" applyBorder="1" applyAlignment="1">
      <alignment horizontal="center" vertical="center" wrapText="1"/>
    </xf>
    <xf numFmtId="165" fontId="8" fillId="0" borderId="3" xfId="0" applyNumberFormat="1" applyFont="1" applyBorder="1" applyAlignment="1">
      <alignment horizontal="center" vertical="center" wrapText="1"/>
    </xf>
    <xf numFmtId="165" fontId="8" fillId="0" borderId="2" xfId="0" applyNumberFormat="1" applyFont="1" applyBorder="1" applyAlignment="1">
      <alignment horizontal="center" vertical="center"/>
    </xf>
    <xf numFmtId="165" fontId="8" fillId="0" borderId="7" xfId="0" applyNumberFormat="1" applyFont="1" applyBorder="1" applyAlignment="1">
      <alignment horizontal="center" vertical="center"/>
    </xf>
    <xf numFmtId="165" fontId="8" fillId="0" borderId="3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top" wrapText="1"/>
    </xf>
    <xf numFmtId="165" fontId="8" fillId="0" borderId="2" xfId="0" applyNumberFormat="1" applyFont="1" applyBorder="1" applyAlignment="1">
      <alignment horizontal="center" vertical="top" wrapText="1"/>
    </xf>
    <xf numFmtId="165" fontId="8" fillId="0" borderId="7" xfId="0" applyNumberFormat="1" applyFont="1" applyBorder="1" applyAlignment="1">
      <alignment horizontal="center" vertical="top" wrapText="1"/>
    </xf>
    <xf numFmtId="165" fontId="8" fillId="0" borderId="3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165" fontId="8" fillId="0" borderId="9" xfId="0" applyNumberFormat="1" applyFont="1" applyBorder="1" applyAlignment="1">
      <alignment horizontal="center" vertical="center" wrapText="1"/>
    </xf>
    <xf numFmtId="165" fontId="8" fillId="0" borderId="11" xfId="0" applyNumberFormat="1" applyFont="1" applyBorder="1" applyAlignment="1">
      <alignment horizontal="center" vertical="center" wrapText="1"/>
    </xf>
    <xf numFmtId="165" fontId="8" fillId="0" borderId="10" xfId="0" applyNumberFormat="1" applyFont="1" applyBorder="1" applyAlignment="1">
      <alignment horizontal="center" vertical="center" wrapText="1"/>
    </xf>
    <xf numFmtId="165" fontId="7" fillId="3" borderId="4" xfId="0" applyNumberFormat="1" applyFont="1" applyFill="1" applyBorder="1" applyAlignment="1">
      <alignment horizontal="center" vertical="center" wrapText="1"/>
    </xf>
    <xf numFmtId="165" fontId="7" fillId="3" borderId="6" xfId="0" applyNumberFormat="1" applyFont="1" applyFill="1" applyBorder="1" applyAlignment="1">
      <alignment horizontal="center" vertical="center" wrapText="1"/>
    </xf>
    <xf numFmtId="165" fontId="7" fillId="3" borderId="5" xfId="0" applyNumberFormat="1" applyFont="1" applyFill="1" applyBorder="1" applyAlignment="1">
      <alignment horizontal="center" vertical="center" wrapText="1"/>
    </xf>
    <xf numFmtId="165" fontId="8" fillId="0" borderId="2" xfId="0" applyNumberFormat="1" applyFont="1" applyFill="1" applyBorder="1" applyAlignment="1">
      <alignment horizontal="center" vertical="center" wrapText="1"/>
    </xf>
    <xf numFmtId="165" fontId="8" fillId="0" borderId="7" xfId="0" applyNumberFormat="1" applyFont="1" applyFill="1" applyBorder="1" applyAlignment="1">
      <alignment horizontal="center" vertical="center" wrapText="1"/>
    </xf>
    <xf numFmtId="165" fontId="8" fillId="0" borderId="3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2"/>
  <sheetViews>
    <sheetView tabSelected="1" view="pageBreakPreview" zoomScale="110" zoomScaleNormal="110" zoomScaleSheetLayoutView="110" zoomScalePageLayoutView="20" workbookViewId="0">
      <selection activeCell="I6" sqref="I6:K6"/>
    </sheetView>
  </sheetViews>
  <sheetFormatPr defaultRowHeight="14.25" x14ac:dyDescent="0.2"/>
  <cols>
    <col min="1" max="1" width="5.5703125" style="4" customWidth="1"/>
    <col min="2" max="2" width="20.7109375" style="4" customWidth="1"/>
    <col min="3" max="4" width="25.7109375" style="4" customWidth="1"/>
    <col min="5" max="6" width="20.7109375" style="4" customWidth="1"/>
    <col min="7" max="7" width="15.7109375" style="4" customWidth="1"/>
    <col min="8" max="8" width="20.140625" style="4" customWidth="1"/>
    <col min="9" max="9" width="23" style="10" customWidth="1"/>
    <col min="10" max="10" width="22.7109375" style="4" customWidth="1"/>
    <col min="11" max="11" width="25.5703125" style="4" customWidth="1"/>
    <col min="12" max="12" width="9.140625" style="4" customWidth="1"/>
    <col min="13" max="16384" width="9.140625" style="4"/>
  </cols>
  <sheetData>
    <row r="1" spans="1:14" ht="18" x14ac:dyDescent="0.2">
      <c r="A1" s="1"/>
      <c r="B1" s="1"/>
      <c r="C1" s="1"/>
      <c r="D1" s="2"/>
      <c r="E1" s="1"/>
      <c r="F1" s="1"/>
      <c r="G1" s="1"/>
      <c r="H1" s="1"/>
      <c r="I1" s="7"/>
      <c r="J1" s="92"/>
      <c r="K1" s="92"/>
    </row>
    <row r="2" spans="1:14" ht="18" x14ac:dyDescent="0.2">
      <c r="A2" s="1"/>
      <c r="B2" s="1"/>
      <c r="C2" s="1"/>
      <c r="D2" s="2"/>
      <c r="E2" s="1"/>
      <c r="F2" s="1"/>
      <c r="G2" s="3"/>
      <c r="H2" s="1"/>
      <c r="I2" s="7"/>
      <c r="J2" s="3"/>
      <c r="K2" s="3"/>
    </row>
    <row r="3" spans="1:14" ht="18" x14ac:dyDescent="0.2">
      <c r="A3" s="1"/>
      <c r="B3" s="1"/>
      <c r="C3" s="1"/>
      <c r="D3" s="2"/>
      <c r="E3" s="1"/>
      <c r="F3" s="1"/>
      <c r="G3" s="1"/>
      <c r="H3" s="1"/>
      <c r="I3" s="92" t="s">
        <v>0</v>
      </c>
      <c r="J3" s="92"/>
      <c r="K3" s="92"/>
    </row>
    <row r="4" spans="1:14" ht="18" x14ac:dyDescent="0.2">
      <c r="A4" s="1"/>
      <c r="B4" s="1"/>
      <c r="C4" s="1"/>
      <c r="D4" s="2"/>
      <c r="E4" s="1"/>
      <c r="F4" s="1"/>
      <c r="G4" s="1"/>
      <c r="H4" s="1"/>
      <c r="I4" s="92" t="s">
        <v>165</v>
      </c>
      <c r="J4" s="92"/>
      <c r="K4" s="92"/>
    </row>
    <row r="5" spans="1:14" ht="18" x14ac:dyDescent="0.2">
      <c r="A5" s="1"/>
      <c r="B5" s="1"/>
      <c r="C5" s="1"/>
      <c r="D5" s="2"/>
      <c r="E5" s="1"/>
      <c r="F5" s="1"/>
      <c r="G5" s="1"/>
      <c r="H5" s="1"/>
      <c r="I5" s="92" t="s">
        <v>1</v>
      </c>
      <c r="J5" s="92"/>
      <c r="K5" s="92"/>
    </row>
    <row r="6" spans="1:14" ht="18" x14ac:dyDescent="0.2">
      <c r="A6" s="1"/>
      <c r="B6" s="1"/>
      <c r="C6" s="1"/>
      <c r="D6" s="2"/>
      <c r="E6" s="1"/>
      <c r="F6" s="1"/>
      <c r="G6" s="1"/>
      <c r="H6" s="1"/>
      <c r="I6" s="92" t="s">
        <v>259</v>
      </c>
      <c r="J6" s="92"/>
      <c r="K6" s="92"/>
    </row>
    <row r="7" spans="1:14" ht="18" x14ac:dyDescent="0.2">
      <c r="A7" s="1"/>
      <c r="B7" s="1"/>
      <c r="C7" s="1"/>
      <c r="D7" s="2"/>
      <c r="E7" s="1"/>
      <c r="F7" s="1"/>
      <c r="G7" s="1"/>
      <c r="H7" s="1"/>
      <c r="I7" s="92"/>
      <c r="J7" s="92"/>
      <c r="K7" s="92"/>
    </row>
    <row r="8" spans="1:14" ht="15.75" x14ac:dyDescent="0.2">
      <c r="A8" s="1"/>
      <c r="B8" s="1"/>
      <c r="C8" s="1"/>
      <c r="D8" s="2"/>
      <c r="E8" s="1"/>
      <c r="F8" s="1"/>
      <c r="G8" s="1"/>
      <c r="H8" s="1"/>
      <c r="I8" s="8"/>
      <c r="J8" s="1"/>
      <c r="K8" s="1"/>
    </row>
    <row r="9" spans="1:14" ht="18" x14ac:dyDescent="0.2">
      <c r="A9" s="94" t="s">
        <v>254</v>
      </c>
      <c r="B9" s="94"/>
      <c r="C9" s="94"/>
      <c r="D9" s="94"/>
      <c r="E9" s="94"/>
      <c r="F9" s="94"/>
      <c r="G9" s="94"/>
      <c r="H9" s="94"/>
      <c r="I9" s="94"/>
      <c r="J9" s="94"/>
      <c r="K9" s="94"/>
    </row>
    <row r="10" spans="1:14" ht="33.75" customHeight="1" x14ac:dyDescent="0.2">
      <c r="A10" s="94" t="s">
        <v>258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</row>
    <row r="11" spans="1:14" ht="16.5" x14ac:dyDescent="0.2">
      <c r="A11" s="95" t="s">
        <v>2</v>
      </c>
      <c r="B11" s="95" t="s">
        <v>3</v>
      </c>
      <c r="C11" s="95" t="s">
        <v>4</v>
      </c>
      <c r="D11" s="95" t="s">
        <v>5</v>
      </c>
      <c r="E11" s="95" t="s">
        <v>27</v>
      </c>
      <c r="F11" s="95" t="s">
        <v>97</v>
      </c>
      <c r="G11" s="95" t="s">
        <v>26</v>
      </c>
      <c r="H11" s="95" t="s">
        <v>128</v>
      </c>
      <c r="I11" s="95" t="s">
        <v>82</v>
      </c>
      <c r="J11" s="95"/>
      <c r="K11" s="95"/>
    </row>
    <row r="12" spans="1:14" ht="57" customHeight="1" x14ac:dyDescent="0.2">
      <c r="A12" s="95"/>
      <c r="B12" s="95"/>
      <c r="C12" s="95"/>
      <c r="D12" s="95"/>
      <c r="E12" s="95"/>
      <c r="F12" s="95"/>
      <c r="G12" s="95"/>
      <c r="H12" s="95"/>
      <c r="I12" s="13" t="s">
        <v>255</v>
      </c>
      <c r="J12" s="13" t="s">
        <v>6</v>
      </c>
      <c r="K12" s="13" t="s">
        <v>83</v>
      </c>
    </row>
    <row r="13" spans="1:14" ht="30" customHeight="1" x14ac:dyDescent="0.25">
      <c r="A13" s="93" t="s">
        <v>99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N13" s="11"/>
    </row>
    <row r="14" spans="1:14" ht="39.950000000000003" customHeight="1" x14ac:dyDescent="0.2">
      <c r="A14" s="87" t="s">
        <v>77</v>
      </c>
      <c r="B14" s="77" t="s">
        <v>92</v>
      </c>
      <c r="C14" s="77" t="s">
        <v>98</v>
      </c>
      <c r="D14" s="77" t="s">
        <v>166</v>
      </c>
      <c r="E14" s="77" t="s">
        <v>100</v>
      </c>
      <c r="F14" s="77" t="s">
        <v>242</v>
      </c>
      <c r="G14" s="14">
        <v>2023</v>
      </c>
      <c r="H14" s="61">
        <f>I14+J14+K14</f>
        <v>150000</v>
      </c>
      <c r="I14" s="21">
        <v>0</v>
      </c>
      <c r="J14" s="18">
        <v>0</v>
      </c>
      <c r="K14" s="18">
        <v>150000</v>
      </c>
    </row>
    <row r="15" spans="1:14" ht="39.950000000000003" customHeight="1" x14ac:dyDescent="0.2">
      <c r="A15" s="87"/>
      <c r="B15" s="77"/>
      <c r="C15" s="77"/>
      <c r="D15" s="77"/>
      <c r="E15" s="77"/>
      <c r="F15" s="77"/>
      <c r="G15" s="14">
        <v>2024</v>
      </c>
      <c r="H15" s="61">
        <f>I15+J15+K15</f>
        <v>550000</v>
      </c>
      <c r="I15" s="21">
        <v>150000</v>
      </c>
      <c r="J15" s="18">
        <v>50000</v>
      </c>
      <c r="K15" s="18">
        <v>350000</v>
      </c>
    </row>
    <row r="16" spans="1:14" ht="39.950000000000003" customHeight="1" x14ac:dyDescent="0.2">
      <c r="A16" s="87"/>
      <c r="B16" s="77"/>
      <c r="C16" s="77"/>
      <c r="D16" s="77"/>
      <c r="E16" s="77"/>
      <c r="F16" s="77"/>
      <c r="G16" s="14">
        <v>2025</v>
      </c>
      <c r="H16" s="61">
        <f>I16+J16+K16</f>
        <v>550000</v>
      </c>
      <c r="I16" s="21">
        <v>150000</v>
      </c>
      <c r="J16" s="18">
        <v>50000</v>
      </c>
      <c r="K16" s="18">
        <v>350000</v>
      </c>
    </row>
    <row r="17" spans="1:11" ht="39.950000000000003" customHeight="1" x14ac:dyDescent="0.2">
      <c r="A17" s="87"/>
      <c r="B17" s="77"/>
      <c r="C17" s="77"/>
      <c r="D17" s="77"/>
      <c r="E17" s="77"/>
      <c r="F17" s="77"/>
      <c r="G17" s="15" t="s">
        <v>94</v>
      </c>
      <c r="H17" s="16">
        <f>I17+J17+K17</f>
        <v>1250000</v>
      </c>
      <c r="I17" s="16">
        <f>SUM(I14:I16)</f>
        <v>300000</v>
      </c>
      <c r="J17" s="16">
        <f>SUM(J14:J16)</f>
        <v>100000</v>
      </c>
      <c r="K17" s="16">
        <f>SUM(K14:K16)</f>
        <v>850000</v>
      </c>
    </row>
    <row r="18" spans="1:11" s="5" customFormat="1" ht="54.95" customHeight="1" x14ac:dyDescent="0.25">
      <c r="A18" s="87" t="s">
        <v>96</v>
      </c>
      <c r="B18" s="77" t="s">
        <v>29</v>
      </c>
      <c r="C18" s="77" t="s">
        <v>167</v>
      </c>
      <c r="D18" s="77" t="s">
        <v>234</v>
      </c>
      <c r="E18" s="77" t="s">
        <v>168</v>
      </c>
      <c r="F18" s="77" t="s">
        <v>228</v>
      </c>
      <c r="G18" s="14">
        <v>2024</v>
      </c>
      <c r="H18" s="25">
        <f t="shared" ref="H18:H24" si="0">+I18+J18+K18</f>
        <v>250000</v>
      </c>
      <c r="I18" s="19">
        <v>0</v>
      </c>
      <c r="J18" s="25">
        <v>250000</v>
      </c>
      <c r="K18" s="18">
        <v>0</v>
      </c>
    </row>
    <row r="19" spans="1:11" s="5" customFormat="1" ht="54.95" customHeight="1" x14ac:dyDescent="0.25">
      <c r="A19" s="87"/>
      <c r="B19" s="77"/>
      <c r="C19" s="77"/>
      <c r="D19" s="77"/>
      <c r="E19" s="77"/>
      <c r="F19" s="77"/>
      <c r="G19" s="14">
        <v>2025</v>
      </c>
      <c r="H19" s="25">
        <f t="shared" si="0"/>
        <v>750000</v>
      </c>
      <c r="I19" s="19">
        <v>0</v>
      </c>
      <c r="J19" s="18">
        <v>750000</v>
      </c>
      <c r="K19" s="18">
        <v>0</v>
      </c>
    </row>
    <row r="20" spans="1:11" s="5" customFormat="1" ht="54.95" customHeight="1" x14ac:dyDescent="0.25">
      <c r="A20" s="87"/>
      <c r="B20" s="77"/>
      <c r="C20" s="77"/>
      <c r="D20" s="77"/>
      <c r="E20" s="77"/>
      <c r="F20" s="77"/>
      <c r="G20" s="15" t="s">
        <v>94</v>
      </c>
      <c r="H20" s="16">
        <f>I20+J20+K20</f>
        <v>1000000</v>
      </c>
      <c r="I20" s="16">
        <f>SUM(I18:I19)</f>
        <v>0</v>
      </c>
      <c r="J20" s="16">
        <f>SUM(J18:J19)</f>
        <v>1000000</v>
      </c>
      <c r="K20" s="16">
        <f>SUM(K18:K19)</f>
        <v>0</v>
      </c>
    </row>
    <row r="21" spans="1:11" ht="39.950000000000003" customHeight="1" x14ac:dyDescent="0.2">
      <c r="A21" s="77" t="s">
        <v>78</v>
      </c>
      <c r="B21" s="77" t="s">
        <v>164</v>
      </c>
      <c r="C21" s="77" t="s">
        <v>101</v>
      </c>
      <c r="D21" s="77" t="s">
        <v>102</v>
      </c>
      <c r="E21" s="77" t="s">
        <v>243</v>
      </c>
      <c r="F21" s="77" t="s">
        <v>235</v>
      </c>
      <c r="G21" s="14">
        <v>2023</v>
      </c>
      <c r="H21" s="18">
        <f t="shared" si="0"/>
        <v>200000</v>
      </c>
      <c r="I21" s="19">
        <v>150000</v>
      </c>
      <c r="J21" s="18">
        <v>0</v>
      </c>
      <c r="K21" s="18">
        <v>50000</v>
      </c>
    </row>
    <row r="22" spans="1:11" ht="39.950000000000003" customHeight="1" x14ac:dyDescent="0.2">
      <c r="A22" s="77"/>
      <c r="B22" s="77"/>
      <c r="C22" s="77"/>
      <c r="D22" s="77"/>
      <c r="E22" s="77"/>
      <c r="F22" s="77"/>
      <c r="G22" s="14">
        <v>2024</v>
      </c>
      <c r="H22" s="18">
        <f t="shared" si="0"/>
        <v>450000</v>
      </c>
      <c r="I22" s="19">
        <v>150000</v>
      </c>
      <c r="J22" s="18">
        <v>50000</v>
      </c>
      <c r="K22" s="18">
        <v>250000</v>
      </c>
    </row>
    <row r="23" spans="1:11" ht="39.950000000000003" customHeight="1" x14ac:dyDescent="0.2">
      <c r="A23" s="77"/>
      <c r="B23" s="77"/>
      <c r="C23" s="77"/>
      <c r="D23" s="77"/>
      <c r="E23" s="77"/>
      <c r="F23" s="77"/>
      <c r="G23" s="14">
        <v>2025</v>
      </c>
      <c r="H23" s="18">
        <f t="shared" si="0"/>
        <v>450000</v>
      </c>
      <c r="I23" s="19">
        <v>150000</v>
      </c>
      <c r="J23" s="18">
        <v>50000</v>
      </c>
      <c r="K23" s="18">
        <v>250000</v>
      </c>
    </row>
    <row r="24" spans="1:11" ht="39.950000000000003" customHeight="1" x14ac:dyDescent="0.2">
      <c r="A24" s="77"/>
      <c r="B24" s="77"/>
      <c r="C24" s="77"/>
      <c r="D24" s="77"/>
      <c r="E24" s="77"/>
      <c r="F24" s="77"/>
      <c r="G24" s="15" t="s">
        <v>103</v>
      </c>
      <c r="H24" s="16">
        <f t="shared" si="0"/>
        <v>1100000</v>
      </c>
      <c r="I24" s="17">
        <f>SUM(I21:I23)</f>
        <v>450000</v>
      </c>
      <c r="J24" s="16">
        <f>SUM(J21:J23)</f>
        <v>100000</v>
      </c>
      <c r="K24" s="16">
        <f>SUM(K21:K23)</f>
        <v>550000</v>
      </c>
    </row>
    <row r="25" spans="1:11" s="20" customFormat="1" ht="24" customHeight="1" x14ac:dyDescent="0.25">
      <c r="A25" s="67" t="s">
        <v>169</v>
      </c>
      <c r="B25" s="67"/>
      <c r="C25" s="67"/>
      <c r="D25" s="67"/>
      <c r="E25" s="67"/>
      <c r="F25" s="67"/>
      <c r="G25" s="67"/>
      <c r="H25" s="67"/>
      <c r="I25" s="67"/>
      <c r="J25" s="67"/>
      <c r="K25" s="67"/>
    </row>
    <row r="26" spans="1:11" s="22" customFormat="1" ht="45" customHeight="1" x14ac:dyDescent="0.25">
      <c r="A26" s="77" t="s">
        <v>79</v>
      </c>
      <c r="B26" s="88" t="s">
        <v>93</v>
      </c>
      <c r="C26" s="77" t="s">
        <v>84</v>
      </c>
      <c r="D26" s="77" t="s">
        <v>170</v>
      </c>
      <c r="E26" s="77" t="s">
        <v>171</v>
      </c>
      <c r="F26" s="77" t="s">
        <v>127</v>
      </c>
      <c r="G26" s="43">
        <v>2023</v>
      </c>
      <c r="H26" s="40">
        <f>+I26+J26+K26</f>
        <v>4400000</v>
      </c>
      <c r="I26" s="44">
        <v>400000</v>
      </c>
      <c r="J26" s="40">
        <v>0</v>
      </c>
      <c r="K26" s="40">
        <v>4000000</v>
      </c>
    </row>
    <row r="27" spans="1:11" s="22" customFormat="1" ht="45" customHeight="1" x14ac:dyDescent="0.25">
      <c r="A27" s="77"/>
      <c r="B27" s="88"/>
      <c r="C27" s="77"/>
      <c r="D27" s="77"/>
      <c r="E27" s="77"/>
      <c r="F27" s="77"/>
      <c r="G27" s="14">
        <v>2024</v>
      </c>
      <c r="H27" s="18">
        <f>+I27+J27+K27</f>
        <v>6500000</v>
      </c>
      <c r="I27" s="19">
        <v>500000</v>
      </c>
      <c r="J27" s="18">
        <v>0</v>
      </c>
      <c r="K27" s="18">
        <v>6000000</v>
      </c>
    </row>
    <row r="28" spans="1:11" s="22" customFormat="1" ht="45" customHeight="1" x14ac:dyDescent="0.25">
      <c r="A28" s="77"/>
      <c r="B28" s="88"/>
      <c r="C28" s="77"/>
      <c r="D28" s="77"/>
      <c r="E28" s="77"/>
      <c r="F28" s="77"/>
      <c r="G28" s="14">
        <v>2025</v>
      </c>
      <c r="H28" s="18">
        <f>+I28+J28+K28</f>
        <v>7700000</v>
      </c>
      <c r="I28" s="19">
        <v>700000</v>
      </c>
      <c r="J28" s="18">
        <v>0</v>
      </c>
      <c r="K28" s="18">
        <v>7000000</v>
      </c>
    </row>
    <row r="29" spans="1:11" s="22" customFormat="1" ht="45" customHeight="1" x14ac:dyDescent="0.25">
      <c r="A29" s="77"/>
      <c r="B29" s="88"/>
      <c r="C29" s="77"/>
      <c r="D29" s="77"/>
      <c r="E29" s="77"/>
      <c r="F29" s="77"/>
      <c r="G29" s="16" t="s">
        <v>94</v>
      </c>
      <c r="H29" s="16">
        <f>SUM(I29,J29,K29)</f>
        <v>18600000</v>
      </c>
      <c r="I29" s="17">
        <f>SUM(I26:I28)</f>
        <v>1600000</v>
      </c>
      <c r="J29" s="16">
        <f>SUM(J26:J28)</f>
        <v>0</v>
      </c>
      <c r="K29" s="16">
        <f>SUM(K26:K28)</f>
        <v>17000000</v>
      </c>
    </row>
    <row r="30" spans="1:11" s="22" customFormat="1" ht="60" customHeight="1" x14ac:dyDescent="0.25">
      <c r="A30" s="77"/>
      <c r="B30" s="88"/>
      <c r="C30" s="77" t="s">
        <v>236</v>
      </c>
      <c r="D30" s="77" t="s">
        <v>140</v>
      </c>
      <c r="E30" s="96" t="s">
        <v>30</v>
      </c>
      <c r="F30" s="77" t="s">
        <v>229</v>
      </c>
      <c r="G30" s="14">
        <v>2024</v>
      </c>
      <c r="H30" s="18">
        <f t="shared" ref="H30:H45" si="1">SUM(I30,J30,K30)</f>
        <v>350000</v>
      </c>
      <c r="I30" s="19">
        <v>50000</v>
      </c>
      <c r="J30" s="18">
        <v>0</v>
      </c>
      <c r="K30" s="18">
        <v>300000</v>
      </c>
    </row>
    <row r="31" spans="1:11" s="22" customFormat="1" ht="60" customHeight="1" x14ac:dyDescent="0.25">
      <c r="A31" s="77"/>
      <c r="B31" s="88"/>
      <c r="C31" s="77"/>
      <c r="D31" s="77"/>
      <c r="E31" s="96"/>
      <c r="F31" s="77"/>
      <c r="G31" s="14">
        <v>2025</v>
      </c>
      <c r="H31" s="18">
        <f t="shared" si="1"/>
        <v>1750000</v>
      </c>
      <c r="I31" s="19">
        <v>60000</v>
      </c>
      <c r="J31" s="18">
        <v>90000</v>
      </c>
      <c r="K31" s="18">
        <v>1600000</v>
      </c>
    </row>
    <row r="32" spans="1:11" s="22" customFormat="1" ht="60" customHeight="1" x14ac:dyDescent="0.25">
      <c r="A32" s="77"/>
      <c r="B32" s="88"/>
      <c r="C32" s="77"/>
      <c r="D32" s="77"/>
      <c r="E32" s="96"/>
      <c r="F32" s="77"/>
      <c r="G32" s="23" t="s">
        <v>155</v>
      </c>
      <c r="H32" s="16">
        <f>+I32+J32+K32</f>
        <v>2100000</v>
      </c>
      <c r="I32" s="17">
        <f>SUM(I30:I31)</f>
        <v>110000</v>
      </c>
      <c r="J32" s="16">
        <f>SUM(J30:J31)</f>
        <v>90000</v>
      </c>
      <c r="K32" s="16">
        <f>SUM(K30:K31)</f>
        <v>1900000</v>
      </c>
    </row>
    <row r="33" spans="1:11" s="22" customFormat="1" ht="39.950000000000003" customHeight="1" x14ac:dyDescent="0.25">
      <c r="A33" s="77" t="s">
        <v>80</v>
      </c>
      <c r="B33" s="77" t="s">
        <v>74</v>
      </c>
      <c r="C33" s="77" t="s">
        <v>7</v>
      </c>
      <c r="D33" s="77" t="s">
        <v>104</v>
      </c>
      <c r="E33" s="77" t="s">
        <v>172</v>
      </c>
      <c r="F33" s="89" t="s">
        <v>244</v>
      </c>
      <c r="G33" s="14">
        <v>2023</v>
      </c>
      <c r="H33" s="18">
        <f>+I33+J33+K33</f>
        <v>100000</v>
      </c>
      <c r="I33" s="19">
        <v>0</v>
      </c>
      <c r="J33" s="18">
        <v>100000</v>
      </c>
      <c r="K33" s="18">
        <v>0</v>
      </c>
    </row>
    <row r="34" spans="1:11" s="22" customFormat="1" ht="39.950000000000003" customHeight="1" x14ac:dyDescent="0.25">
      <c r="A34" s="77"/>
      <c r="B34" s="77"/>
      <c r="C34" s="77"/>
      <c r="D34" s="77"/>
      <c r="E34" s="77"/>
      <c r="F34" s="90"/>
      <c r="G34" s="14">
        <v>2024</v>
      </c>
      <c r="H34" s="18">
        <f>+I34+J34+K34</f>
        <v>300000</v>
      </c>
      <c r="I34" s="19">
        <v>0</v>
      </c>
      <c r="J34" s="18">
        <v>300000</v>
      </c>
      <c r="K34" s="18">
        <v>0</v>
      </c>
    </row>
    <row r="35" spans="1:11" s="22" customFormat="1" ht="39.950000000000003" customHeight="1" x14ac:dyDescent="0.25">
      <c r="A35" s="77"/>
      <c r="B35" s="77"/>
      <c r="C35" s="77"/>
      <c r="D35" s="77"/>
      <c r="E35" s="77"/>
      <c r="F35" s="90"/>
      <c r="G35" s="14">
        <v>2025</v>
      </c>
      <c r="H35" s="18">
        <f>+I35+J35+K35</f>
        <v>1400000</v>
      </c>
      <c r="I35" s="19">
        <v>200000</v>
      </c>
      <c r="J35" s="18">
        <v>700000</v>
      </c>
      <c r="K35" s="18">
        <v>500000</v>
      </c>
    </row>
    <row r="36" spans="1:11" s="22" customFormat="1" ht="39.950000000000003" customHeight="1" x14ac:dyDescent="0.25">
      <c r="A36" s="77"/>
      <c r="B36" s="77"/>
      <c r="C36" s="77"/>
      <c r="D36" s="77"/>
      <c r="E36" s="77"/>
      <c r="F36" s="91"/>
      <c r="G36" s="16" t="s">
        <v>94</v>
      </c>
      <c r="H36" s="16">
        <f>SUM(I36,J36,K36)</f>
        <v>1800000</v>
      </c>
      <c r="I36" s="17">
        <f>SUM(I33:I35)</f>
        <v>200000</v>
      </c>
      <c r="J36" s="16">
        <f>SUM(J33:J35)</f>
        <v>1100000</v>
      </c>
      <c r="K36" s="16">
        <f>SUM(K33:K35)</f>
        <v>500000</v>
      </c>
    </row>
    <row r="37" spans="1:11" s="24" customFormat="1" ht="50.1" customHeight="1" x14ac:dyDescent="0.25">
      <c r="A37" s="77" t="s">
        <v>110</v>
      </c>
      <c r="B37" s="77" t="s">
        <v>9</v>
      </c>
      <c r="C37" s="77" t="s">
        <v>76</v>
      </c>
      <c r="D37" s="77" t="s">
        <v>173</v>
      </c>
      <c r="E37" s="77" t="s">
        <v>31</v>
      </c>
      <c r="F37" s="77" t="s">
        <v>217</v>
      </c>
      <c r="G37" s="14">
        <v>2024</v>
      </c>
      <c r="H37" s="18">
        <f t="shared" si="1"/>
        <v>300000</v>
      </c>
      <c r="I37" s="19">
        <v>0</v>
      </c>
      <c r="J37" s="18">
        <v>0</v>
      </c>
      <c r="K37" s="18">
        <v>300000</v>
      </c>
    </row>
    <row r="38" spans="1:11" s="24" customFormat="1" ht="50.1" customHeight="1" x14ac:dyDescent="0.25">
      <c r="A38" s="77"/>
      <c r="B38" s="77"/>
      <c r="C38" s="77"/>
      <c r="D38" s="77"/>
      <c r="E38" s="77"/>
      <c r="F38" s="77"/>
      <c r="G38" s="14">
        <v>2025</v>
      </c>
      <c r="H38" s="18">
        <f t="shared" si="1"/>
        <v>600000</v>
      </c>
      <c r="I38" s="19">
        <v>20000</v>
      </c>
      <c r="J38" s="18">
        <v>0</v>
      </c>
      <c r="K38" s="18">
        <v>580000</v>
      </c>
    </row>
    <row r="39" spans="1:11" s="24" customFormat="1" ht="50.1" customHeight="1" x14ac:dyDescent="0.25">
      <c r="A39" s="77"/>
      <c r="B39" s="77"/>
      <c r="C39" s="77"/>
      <c r="D39" s="77"/>
      <c r="E39" s="77"/>
      <c r="F39" s="77"/>
      <c r="G39" s="16" t="s">
        <v>94</v>
      </c>
      <c r="H39" s="16">
        <f t="shared" si="1"/>
        <v>900000</v>
      </c>
      <c r="I39" s="17">
        <f>SUM(I37:I38)</f>
        <v>20000</v>
      </c>
      <c r="J39" s="16">
        <f>SUM(J37:J38)</f>
        <v>0</v>
      </c>
      <c r="K39" s="16">
        <f>SUM(K37:K38)</f>
        <v>880000</v>
      </c>
    </row>
    <row r="40" spans="1:11" s="22" customFormat="1" ht="30" customHeight="1" x14ac:dyDescent="0.25">
      <c r="A40" s="77"/>
      <c r="B40" s="77"/>
      <c r="C40" s="77"/>
      <c r="D40" s="77" t="s">
        <v>85</v>
      </c>
      <c r="E40" s="77" t="s">
        <v>174</v>
      </c>
      <c r="F40" s="81" t="s">
        <v>218</v>
      </c>
      <c r="G40" s="14">
        <v>2024</v>
      </c>
      <c r="H40" s="18">
        <f t="shared" si="1"/>
        <v>2000000</v>
      </c>
      <c r="I40" s="19">
        <v>0</v>
      </c>
      <c r="J40" s="18">
        <v>0</v>
      </c>
      <c r="K40" s="18">
        <v>2000000</v>
      </c>
    </row>
    <row r="41" spans="1:11" s="22" customFormat="1" ht="30" customHeight="1" x14ac:dyDescent="0.25">
      <c r="A41" s="77"/>
      <c r="B41" s="77"/>
      <c r="C41" s="77"/>
      <c r="D41" s="77"/>
      <c r="E41" s="77"/>
      <c r="F41" s="82"/>
      <c r="G41" s="14">
        <v>2025</v>
      </c>
      <c r="H41" s="18">
        <f t="shared" si="1"/>
        <v>3000000</v>
      </c>
      <c r="I41" s="19">
        <v>0</v>
      </c>
      <c r="J41" s="18">
        <v>0</v>
      </c>
      <c r="K41" s="18">
        <v>3000000</v>
      </c>
    </row>
    <row r="42" spans="1:11" s="22" customFormat="1" ht="35.1" customHeight="1" x14ac:dyDescent="0.25">
      <c r="A42" s="77"/>
      <c r="B42" s="77"/>
      <c r="C42" s="77"/>
      <c r="D42" s="77"/>
      <c r="E42" s="77"/>
      <c r="F42" s="83"/>
      <c r="G42" s="16" t="s">
        <v>94</v>
      </c>
      <c r="H42" s="16">
        <f t="shared" si="1"/>
        <v>5000000</v>
      </c>
      <c r="I42" s="19">
        <f>SUM(I40:I41)</f>
        <v>0</v>
      </c>
      <c r="J42" s="18">
        <f>SUM(J40:J41)</f>
        <v>0</v>
      </c>
      <c r="K42" s="16">
        <f>SUM(K40:K41)</f>
        <v>5000000</v>
      </c>
    </row>
    <row r="43" spans="1:11" s="22" customFormat="1" ht="35.1" customHeight="1" x14ac:dyDescent="0.25">
      <c r="A43" s="77"/>
      <c r="B43" s="77"/>
      <c r="C43" s="77" t="s">
        <v>8</v>
      </c>
      <c r="D43" s="77" t="s">
        <v>175</v>
      </c>
      <c r="E43" s="77" t="s">
        <v>176</v>
      </c>
      <c r="F43" s="77" t="s">
        <v>219</v>
      </c>
      <c r="G43" s="14">
        <v>2024</v>
      </c>
      <c r="H43" s="25">
        <f t="shared" si="1"/>
        <v>150000</v>
      </c>
      <c r="I43" s="26">
        <v>0</v>
      </c>
      <c r="J43" s="27">
        <v>0</v>
      </c>
      <c r="K43" s="25">
        <v>150000</v>
      </c>
    </row>
    <row r="44" spans="1:11" s="22" customFormat="1" ht="35.1" customHeight="1" x14ac:dyDescent="0.25">
      <c r="A44" s="77"/>
      <c r="B44" s="77"/>
      <c r="C44" s="77"/>
      <c r="D44" s="77"/>
      <c r="E44" s="77"/>
      <c r="F44" s="77"/>
      <c r="G44" s="14">
        <v>2025</v>
      </c>
      <c r="H44" s="18">
        <f t="shared" si="1"/>
        <v>250000</v>
      </c>
      <c r="I44" s="19">
        <v>0</v>
      </c>
      <c r="J44" s="18">
        <v>0</v>
      </c>
      <c r="K44" s="18">
        <v>250000</v>
      </c>
    </row>
    <row r="45" spans="1:11" s="22" customFormat="1" ht="35.1" customHeight="1" x14ac:dyDescent="0.25">
      <c r="A45" s="77"/>
      <c r="B45" s="77"/>
      <c r="C45" s="77"/>
      <c r="D45" s="77"/>
      <c r="E45" s="77"/>
      <c r="F45" s="77"/>
      <c r="G45" s="16" t="s">
        <v>94</v>
      </c>
      <c r="H45" s="16">
        <f t="shared" si="1"/>
        <v>400000</v>
      </c>
      <c r="I45" s="17">
        <f>SUM(I43:I44)</f>
        <v>0</v>
      </c>
      <c r="J45" s="28">
        <f>SUM(J43:J44)</f>
        <v>0</v>
      </c>
      <c r="K45" s="17">
        <f>SUM(K43:K44)</f>
        <v>400000</v>
      </c>
    </row>
    <row r="46" spans="1:11" s="29" customFormat="1" ht="16.5" x14ac:dyDescent="0.25">
      <c r="A46" s="67" t="s">
        <v>10</v>
      </c>
      <c r="B46" s="67"/>
      <c r="C46" s="67"/>
      <c r="D46" s="67"/>
      <c r="E46" s="67"/>
      <c r="F46" s="67"/>
      <c r="G46" s="67"/>
      <c r="H46" s="67"/>
      <c r="I46" s="67"/>
      <c r="J46" s="67"/>
      <c r="K46" s="67"/>
    </row>
    <row r="47" spans="1:11" s="22" customFormat="1" ht="50.1" customHeight="1" x14ac:dyDescent="0.25">
      <c r="A47" s="77" t="s">
        <v>111</v>
      </c>
      <c r="B47" s="77" t="s">
        <v>256</v>
      </c>
      <c r="C47" s="77" t="s">
        <v>177</v>
      </c>
      <c r="D47" s="77" t="s">
        <v>156</v>
      </c>
      <c r="E47" s="77" t="s">
        <v>178</v>
      </c>
      <c r="F47" s="77" t="s">
        <v>179</v>
      </c>
      <c r="G47" s="14">
        <v>2023</v>
      </c>
      <c r="H47" s="18">
        <f t="shared" ref="H47:H57" si="2">SUM(I47,J47,K47)</f>
        <v>500000</v>
      </c>
      <c r="I47" s="19">
        <v>0</v>
      </c>
      <c r="J47" s="18">
        <v>500000</v>
      </c>
      <c r="K47" s="18">
        <v>0</v>
      </c>
    </row>
    <row r="48" spans="1:11" s="22" customFormat="1" ht="50.1" customHeight="1" x14ac:dyDescent="0.25">
      <c r="A48" s="77"/>
      <c r="B48" s="77"/>
      <c r="C48" s="77" t="s">
        <v>89</v>
      </c>
      <c r="D48" s="77" t="s">
        <v>12</v>
      </c>
      <c r="E48" s="77" t="s">
        <v>34</v>
      </c>
      <c r="F48" s="77" t="s">
        <v>35</v>
      </c>
      <c r="G48" s="14">
        <v>2024</v>
      </c>
      <c r="H48" s="18">
        <f t="shared" si="2"/>
        <v>1500000</v>
      </c>
      <c r="I48" s="19">
        <v>0</v>
      </c>
      <c r="J48" s="18">
        <v>1500000</v>
      </c>
      <c r="K48" s="18">
        <v>0</v>
      </c>
    </row>
    <row r="49" spans="1:11" s="22" customFormat="1" ht="50.1" customHeight="1" x14ac:dyDescent="0.25">
      <c r="A49" s="77"/>
      <c r="B49" s="77"/>
      <c r="C49" s="77" t="s">
        <v>91</v>
      </c>
      <c r="D49" s="77" t="s">
        <v>28</v>
      </c>
      <c r="E49" s="77" t="s">
        <v>33</v>
      </c>
      <c r="F49" s="77" t="s">
        <v>81</v>
      </c>
      <c r="G49" s="14">
        <v>2025</v>
      </c>
      <c r="H49" s="18">
        <f t="shared" si="2"/>
        <v>1500000</v>
      </c>
      <c r="I49" s="19">
        <v>0</v>
      </c>
      <c r="J49" s="18">
        <v>1500000</v>
      </c>
      <c r="K49" s="18">
        <v>0</v>
      </c>
    </row>
    <row r="50" spans="1:11" s="22" customFormat="1" ht="50.1" customHeight="1" x14ac:dyDescent="0.25">
      <c r="A50" s="77"/>
      <c r="B50" s="77"/>
      <c r="C50" s="77" t="s">
        <v>86</v>
      </c>
      <c r="D50" s="77" t="s">
        <v>87</v>
      </c>
      <c r="E50" s="77" t="s">
        <v>88</v>
      </c>
      <c r="F50" s="77" t="s">
        <v>32</v>
      </c>
      <c r="G50" s="16" t="s">
        <v>94</v>
      </c>
      <c r="H50" s="16">
        <f t="shared" si="2"/>
        <v>3500000</v>
      </c>
      <c r="I50" s="17">
        <f>SUM(I47:I49)</f>
        <v>0</v>
      </c>
      <c r="J50" s="16">
        <f>SUM(J47:J49)</f>
        <v>3500000</v>
      </c>
      <c r="K50" s="16">
        <f>SUM(K47:K49)</f>
        <v>0</v>
      </c>
    </row>
    <row r="51" spans="1:11" ht="50.1" customHeight="1" x14ac:dyDescent="0.2">
      <c r="A51" s="77" t="s">
        <v>75</v>
      </c>
      <c r="B51" s="98" t="s">
        <v>11</v>
      </c>
      <c r="C51" s="77" t="s">
        <v>89</v>
      </c>
      <c r="D51" s="77" t="s">
        <v>141</v>
      </c>
      <c r="E51" s="77" t="s">
        <v>34</v>
      </c>
      <c r="F51" s="77" t="s">
        <v>227</v>
      </c>
      <c r="G51" s="14">
        <v>2024</v>
      </c>
      <c r="H51" s="18">
        <f t="shared" si="2"/>
        <v>500000</v>
      </c>
      <c r="I51" s="19">
        <v>0</v>
      </c>
      <c r="J51" s="18">
        <v>500000</v>
      </c>
      <c r="K51" s="18">
        <v>0</v>
      </c>
    </row>
    <row r="52" spans="1:11" ht="50.1" customHeight="1" x14ac:dyDescent="0.2">
      <c r="A52" s="77"/>
      <c r="B52" s="99"/>
      <c r="C52" s="77" t="s">
        <v>90</v>
      </c>
      <c r="D52" s="77" t="s">
        <v>38</v>
      </c>
      <c r="E52" s="77" t="s">
        <v>39</v>
      </c>
      <c r="F52" s="77" t="s">
        <v>40</v>
      </c>
      <c r="G52" s="14">
        <v>2025</v>
      </c>
      <c r="H52" s="18">
        <f t="shared" si="2"/>
        <v>500000</v>
      </c>
      <c r="I52" s="19">
        <v>0</v>
      </c>
      <c r="J52" s="18">
        <v>500000</v>
      </c>
      <c r="K52" s="18">
        <v>0</v>
      </c>
    </row>
    <row r="53" spans="1:11" ht="50.1" customHeight="1" x14ac:dyDescent="0.2">
      <c r="A53" s="77"/>
      <c r="B53" s="99"/>
      <c r="C53" s="77" t="s">
        <v>89</v>
      </c>
      <c r="D53" s="77" t="s">
        <v>12</v>
      </c>
      <c r="E53" s="77" t="s">
        <v>34</v>
      </c>
      <c r="F53" s="77" t="s">
        <v>35</v>
      </c>
      <c r="G53" s="16" t="s">
        <v>94</v>
      </c>
      <c r="H53" s="16">
        <f t="shared" si="2"/>
        <v>1000000</v>
      </c>
      <c r="I53" s="17">
        <f>SUM(I51:I52)</f>
        <v>0</v>
      </c>
      <c r="J53" s="16">
        <f>SUM(J51:J52)</f>
        <v>1000000</v>
      </c>
      <c r="K53" s="16">
        <f>SUM(K51:K52)</f>
        <v>0</v>
      </c>
    </row>
    <row r="54" spans="1:11" ht="50.1" customHeight="1" x14ac:dyDescent="0.2">
      <c r="A54" s="77"/>
      <c r="B54" s="99"/>
      <c r="C54" s="77" t="s">
        <v>91</v>
      </c>
      <c r="D54" s="96" t="s">
        <v>180</v>
      </c>
      <c r="E54" s="97" t="s">
        <v>142</v>
      </c>
      <c r="F54" s="77" t="s">
        <v>220</v>
      </c>
      <c r="G54" s="14">
        <v>2023</v>
      </c>
      <c r="H54" s="18">
        <f t="shared" si="2"/>
        <v>160000</v>
      </c>
      <c r="I54" s="19">
        <v>10000</v>
      </c>
      <c r="J54" s="41">
        <v>0</v>
      </c>
      <c r="K54" s="41">
        <v>150000</v>
      </c>
    </row>
    <row r="55" spans="1:11" ht="50.1" customHeight="1" x14ac:dyDescent="0.2">
      <c r="A55" s="77"/>
      <c r="B55" s="99"/>
      <c r="C55" s="77"/>
      <c r="D55" s="96" t="s">
        <v>36</v>
      </c>
      <c r="E55" s="97" t="s">
        <v>95</v>
      </c>
      <c r="F55" s="77" t="s">
        <v>37</v>
      </c>
      <c r="G55" s="14">
        <v>2024</v>
      </c>
      <c r="H55" s="18">
        <f t="shared" si="2"/>
        <v>210000</v>
      </c>
      <c r="I55" s="19">
        <v>10000</v>
      </c>
      <c r="J55" s="41">
        <v>50000</v>
      </c>
      <c r="K55" s="41">
        <v>150000</v>
      </c>
    </row>
    <row r="56" spans="1:11" ht="50.1" customHeight="1" x14ac:dyDescent="0.2">
      <c r="A56" s="77"/>
      <c r="B56" s="99"/>
      <c r="C56" s="77" t="s">
        <v>86</v>
      </c>
      <c r="D56" s="96" t="s">
        <v>87</v>
      </c>
      <c r="E56" s="97" t="s">
        <v>88</v>
      </c>
      <c r="F56" s="77" t="s">
        <v>32</v>
      </c>
      <c r="G56" s="14">
        <v>2025</v>
      </c>
      <c r="H56" s="18">
        <f t="shared" si="2"/>
        <v>310000</v>
      </c>
      <c r="I56" s="19">
        <v>10000</v>
      </c>
      <c r="J56" s="41">
        <v>50000</v>
      </c>
      <c r="K56" s="41">
        <v>250000</v>
      </c>
    </row>
    <row r="57" spans="1:11" ht="50.1" customHeight="1" x14ac:dyDescent="0.2">
      <c r="A57" s="77"/>
      <c r="B57" s="100"/>
      <c r="C57" s="77" t="s">
        <v>91</v>
      </c>
      <c r="D57" s="96" t="s">
        <v>28</v>
      </c>
      <c r="E57" s="97" t="s">
        <v>33</v>
      </c>
      <c r="F57" s="77" t="s">
        <v>81</v>
      </c>
      <c r="G57" s="16" t="s">
        <v>94</v>
      </c>
      <c r="H57" s="16">
        <f t="shared" si="2"/>
        <v>680000</v>
      </c>
      <c r="I57" s="17">
        <f>SUM(I54:I56)</f>
        <v>30000</v>
      </c>
      <c r="J57" s="17">
        <f>SUM(J54:J56)</f>
        <v>100000</v>
      </c>
      <c r="K57" s="17">
        <f>SUM(K54:K56)</f>
        <v>550000</v>
      </c>
    </row>
    <row r="58" spans="1:11" ht="50.1" customHeight="1" x14ac:dyDescent="0.2">
      <c r="A58" s="77">
        <v>9</v>
      </c>
      <c r="B58" s="77" t="s">
        <v>13</v>
      </c>
      <c r="C58" s="77" t="s">
        <v>105</v>
      </c>
      <c r="D58" s="77" t="s">
        <v>181</v>
      </c>
      <c r="E58" s="77" t="s">
        <v>95</v>
      </c>
      <c r="F58" s="77" t="s">
        <v>230</v>
      </c>
      <c r="G58" s="14">
        <v>2023</v>
      </c>
      <c r="H58" s="18">
        <f t="shared" ref="H58:H61" si="3">SUM(I58,J58,K58)</f>
        <v>1000000</v>
      </c>
      <c r="I58" s="19">
        <v>0</v>
      </c>
      <c r="J58" s="18">
        <v>1000000</v>
      </c>
      <c r="K58" s="18">
        <v>0</v>
      </c>
    </row>
    <row r="59" spans="1:11" ht="50.1" customHeight="1" x14ac:dyDescent="0.2">
      <c r="A59" s="77"/>
      <c r="B59" s="77"/>
      <c r="C59" s="77"/>
      <c r="D59" s="77" t="s">
        <v>87</v>
      </c>
      <c r="E59" s="77" t="s">
        <v>88</v>
      </c>
      <c r="F59" s="77" t="s">
        <v>32</v>
      </c>
      <c r="G59" s="14">
        <v>2024</v>
      </c>
      <c r="H59" s="18">
        <f t="shared" si="3"/>
        <v>4000000</v>
      </c>
      <c r="I59" s="19">
        <v>2000000</v>
      </c>
      <c r="J59" s="18">
        <v>2000000</v>
      </c>
      <c r="K59" s="18">
        <v>0</v>
      </c>
    </row>
    <row r="60" spans="1:11" ht="50.1" customHeight="1" x14ac:dyDescent="0.2">
      <c r="A60" s="77"/>
      <c r="B60" s="77"/>
      <c r="C60" s="77"/>
      <c r="D60" s="77" t="s">
        <v>12</v>
      </c>
      <c r="E60" s="77" t="s">
        <v>34</v>
      </c>
      <c r="F60" s="77" t="s">
        <v>35</v>
      </c>
      <c r="G60" s="14">
        <v>2025</v>
      </c>
      <c r="H60" s="18">
        <f t="shared" si="3"/>
        <v>9000000</v>
      </c>
      <c r="I60" s="19">
        <v>3000000</v>
      </c>
      <c r="J60" s="18">
        <v>4000000</v>
      </c>
      <c r="K60" s="18">
        <v>2000000</v>
      </c>
    </row>
    <row r="61" spans="1:11" ht="50.1" customHeight="1" x14ac:dyDescent="0.2">
      <c r="A61" s="77"/>
      <c r="B61" s="77"/>
      <c r="C61" s="77"/>
      <c r="D61" s="77" t="s">
        <v>36</v>
      </c>
      <c r="E61" s="77" t="s">
        <v>95</v>
      </c>
      <c r="F61" s="77" t="s">
        <v>37</v>
      </c>
      <c r="G61" s="16" t="s">
        <v>94</v>
      </c>
      <c r="H61" s="16">
        <f t="shared" si="3"/>
        <v>14000000</v>
      </c>
      <c r="I61" s="17">
        <f>SUM(I58:I60)</f>
        <v>5000000</v>
      </c>
      <c r="J61" s="16">
        <f>SUM(J58:J60)</f>
        <v>7000000</v>
      </c>
      <c r="K61" s="16">
        <f>SUM(K58:K60)</f>
        <v>2000000</v>
      </c>
    </row>
    <row r="62" spans="1:11" ht="16.5" x14ac:dyDescent="0.2">
      <c r="A62" s="67" t="s">
        <v>14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</row>
    <row r="63" spans="1:11" ht="50.1" customHeight="1" x14ac:dyDescent="0.2">
      <c r="A63" s="87" t="s">
        <v>64</v>
      </c>
      <c r="B63" s="77" t="s">
        <v>45</v>
      </c>
      <c r="C63" s="77" t="s">
        <v>107</v>
      </c>
      <c r="D63" s="77" t="s">
        <v>182</v>
      </c>
      <c r="E63" s="77" t="s">
        <v>106</v>
      </c>
      <c r="F63" s="77" t="s">
        <v>231</v>
      </c>
      <c r="G63" s="14">
        <v>2023</v>
      </c>
      <c r="H63" s="18">
        <f t="shared" ref="H63:H74" si="4">SUM(I63,J63,K63)</f>
        <v>300000</v>
      </c>
      <c r="I63" s="19">
        <v>250000</v>
      </c>
      <c r="J63" s="18">
        <v>0</v>
      </c>
      <c r="K63" s="18">
        <v>50000</v>
      </c>
    </row>
    <row r="64" spans="1:11" ht="50.1" customHeight="1" x14ac:dyDescent="0.2">
      <c r="A64" s="87"/>
      <c r="B64" s="77"/>
      <c r="C64" s="77"/>
      <c r="D64" s="77" t="s">
        <v>17</v>
      </c>
      <c r="E64" s="77" t="s">
        <v>46</v>
      </c>
      <c r="F64" s="77" t="s">
        <v>47</v>
      </c>
      <c r="G64" s="14">
        <v>2024</v>
      </c>
      <c r="H64" s="18">
        <f t="shared" si="4"/>
        <v>450000</v>
      </c>
      <c r="I64" s="19">
        <v>250000</v>
      </c>
      <c r="J64" s="18">
        <v>50000</v>
      </c>
      <c r="K64" s="18">
        <v>150000</v>
      </c>
    </row>
    <row r="65" spans="1:11" ht="50.1" customHeight="1" x14ac:dyDescent="0.2">
      <c r="A65" s="87"/>
      <c r="B65" s="77"/>
      <c r="C65" s="77"/>
      <c r="D65" s="77" t="s">
        <v>18</v>
      </c>
      <c r="E65" s="77" t="s">
        <v>19</v>
      </c>
      <c r="F65" s="77" t="s">
        <v>48</v>
      </c>
      <c r="G65" s="14">
        <v>2025</v>
      </c>
      <c r="H65" s="18">
        <f t="shared" si="4"/>
        <v>450000</v>
      </c>
      <c r="I65" s="19">
        <v>200000</v>
      </c>
      <c r="J65" s="18">
        <v>50000</v>
      </c>
      <c r="K65" s="18">
        <v>200000</v>
      </c>
    </row>
    <row r="66" spans="1:11" ht="27" customHeight="1" x14ac:dyDescent="0.2">
      <c r="A66" s="87"/>
      <c r="B66" s="77"/>
      <c r="C66" s="77"/>
      <c r="D66" s="77" t="s">
        <v>16</v>
      </c>
      <c r="E66" s="77" t="s">
        <v>15</v>
      </c>
      <c r="F66" s="77" t="s">
        <v>43</v>
      </c>
      <c r="G66" s="16" t="s">
        <v>94</v>
      </c>
      <c r="H66" s="16">
        <f t="shared" si="4"/>
        <v>1200000</v>
      </c>
      <c r="I66" s="17">
        <f>SUM(I63:I65)</f>
        <v>700000</v>
      </c>
      <c r="J66" s="16">
        <f>SUM(J63:J65)</f>
        <v>100000</v>
      </c>
      <c r="K66" s="16">
        <f>SUM(K63:K65)</f>
        <v>400000</v>
      </c>
    </row>
    <row r="67" spans="1:11" ht="50.1" customHeight="1" x14ac:dyDescent="0.2">
      <c r="A67" s="87"/>
      <c r="B67" s="77"/>
      <c r="C67" s="77"/>
      <c r="D67" s="96" t="s">
        <v>183</v>
      </c>
      <c r="E67" s="77" t="s">
        <v>129</v>
      </c>
      <c r="F67" s="77" t="s">
        <v>184</v>
      </c>
      <c r="G67" s="14">
        <v>2023</v>
      </c>
      <c r="H67" s="18">
        <f t="shared" si="4"/>
        <v>300000</v>
      </c>
      <c r="I67" s="19">
        <v>150000</v>
      </c>
      <c r="J67" s="18">
        <v>0</v>
      </c>
      <c r="K67" s="41">
        <v>150000</v>
      </c>
    </row>
    <row r="68" spans="1:11" ht="45" customHeight="1" x14ac:dyDescent="0.2">
      <c r="A68" s="87"/>
      <c r="B68" s="77"/>
      <c r="C68" s="77"/>
      <c r="D68" s="96" t="s">
        <v>18</v>
      </c>
      <c r="E68" s="77" t="s">
        <v>19</v>
      </c>
      <c r="F68" s="77" t="s">
        <v>48</v>
      </c>
      <c r="G68" s="14">
        <v>2024</v>
      </c>
      <c r="H68" s="18">
        <f t="shared" si="4"/>
        <v>550000</v>
      </c>
      <c r="I68" s="19">
        <v>250000</v>
      </c>
      <c r="J68" s="18">
        <v>50000</v>
      </c>
      <c r="K68" s="41">
        <v>250000</v>
      </c>
    </row>
    <row r="69" spans="1:11" ht="45" customHeight="1" x14ac:dyDescent="0.2">
      <c r="A69" s="87"/>
      <c r="B69" s="77"/>
      <c r="C69" s="77"/>
      <c r="D69" s="96" t="s">
        <v>41</v>
      </c>
      <c r="E69" s="77" t="s">
        <v>42</v>
      </c>
      <c r="F69" s="77" t="s">
        <v>44</v>
      </c>
      <c r="G69" s="14">
        <v>2025</v>
      </c>
      <c r="H69" s="18">
        <f t="shared" si="4"/>
        <v>900000</v>
      </c>
      <c r="I69" s="19">
        <v>450000</v>
      </c>
      <c r="J69" s="18">
        <v>150000</v>
      </c>
      <c r="K69" s="41">
        <v>300000</v>
      </c>
    </row>
    <row r="70" spans="1:11" ht="45" customHeight="1" x14ac:dyDescent="0.2">
      <c r="A70" s="87"/>
      <c r="B70" s="77"/>
      <c r="C70" s="77"/>
      <c r="D70" s="96" t="s">
        <v>18</v>
      </c>
      <c r="E70" s="77" t="s">
        <v>19</v>
      </c>
      <c r="F70" s="77" t="s">
        <v>48</v>
      </c>
      <c r="G70" s="16" t="s">
        <v>94</v>
      </c>
      <c r="H70" s="16">
        <f t="shared" si="4"/>
        <v>1750000</v>
      </c>
      <c r="I70" s="17">
        <f>SUM(I67:I69)</f>
        <v>850000</v>
      </c>
      <c r="J70" s="16">
        <f>SUM(J67:J69)</f>
        <v>200000</v>
      </c>
      <c r="K70" s="17">
        <f>SUM(K67:K69)</f>
        <v>700000</v>
      </c>
    </row>
    <row r="71" spans="1:11" ht="39.950000000000003" customHeight="1" x14ac:dyDescent="0.2">
      <c r="A71" s="87"/>
      <c r="B71" s="77"/>
      <c r="C71" s="77"/>
      <c r="D71" s="77" t="s">
        <v>108</v>
      </c>
      <c r="E71" s="77" t="s">
        <v>106</v>
      </c>
      <c r="F71" s="77" t="s">
        <v>185</v>
      </c>
      <c r="G71" s="14">
        <v>2023</v>
      </c>
      <c r="H71" s="18">
        <f t="shared" si="4"/>
        <v>100000</v>
      </c>
      <c r="I71" s="19">
        <v>50000</v>
      </c>
      <c r="J71" s="18">
        <v>50000</v>
      </c>
      <c r="K71" s="18">
        <v>0</v>
      </c>
    </row>
    <row r="72" spans="1:11" ht="39.950000000000003" customHeight="1" x14ac:dyDescent="0.2">
      <c r="A72" s="87"/>
      <c r="B72" s="77"/>
      <c r="C72" s="77"/>
      <c r="D72" s="77" t="s">
        <v>16</v>
      </c>
      <c r="E72" s="77" t="s">
        <v>15</v>
      </c>
      <c r="F72" s="77" t="s">
        <v>43</v>
      </c>
      <c r="G72" s="14">
        <v>2024</v>
      </c>
      <c r="H72" s="18">
        <f t="shared" si="4"/>
        <v>350000</v>
      </c>
      <c r="I72" s="19">
        <v>150000</v>
      </c>
      <c r="J72" s="18">
        <v>50000</v>
      </c>
      <c r="K72" s="18">
        <v>150000</v>
      </c>
    </row>
    <row r="73" spans="1:11" ht="39.950000000000003" customHeight="1" x14ac:dyDescent="0.2">
      <c r="A73" s="87"/>
      <c r="B73" s="77"/>
      <c r="C73" s="77"/>
      <c r="D73" s="77" t="s">
        <v>17</v>
      </c>
      <c r="E73" s="77" t="s">
        <v>46</v>
      </c>
      <c r="F73" s="77" t="s">
        <v>47</v>
      </c>
      <c r="G73" s="14">
        <v>2025</v>
      </c>
      <c r="H73" s="18">
        <f t="shared" si="4"/>
        <v>550000</v>
      </c>
      <c r="I73" s="19">
        <v>250000</v>
      </c>
      <c r="J73" s="18">
        <v>50000</v>
      </c>
      <c r="K73" s="18">
        <v>250000</v>
      </c>
    </row>
    <row r="74" spans="1:11" ht="39.950000000000003" customHeight="1" x14ac:dyDescent="0.2">
      <c r="A74" s="87"/>
      <c r="B74" s="77"/>
      <c r="C74" s="77"/>
      <c r="D74" s="77" t="s">
        <v>41</v>
      </c>
      <c r="E74" s="77" t="s">
        <v>42</v>
      </c>
      <c r="F74" s="77" t="s">
        <v>44</v>
      </c>
      <c r="G74" s="16" t="s">
        <v>94</v>
      </c>
      <c r="H74" s="16">
        <f t="shared" si="4"/>
        <v>1000000</v>
      </c>
      <c r="I74" s="17">
        <f>SUM(I71:I73)</f>
        <v>450000</v>
      </c>
      <c r="J74" s="16">
        <f>SUM(J71:J73)</f>
        <v>150000</v>
      </c>
      <c r="K74" s="16">
        <f>SUM(K71:K73)</f>
        <v>400000</v>
      </c>
    </row>
    <row r="75" spans="1:11" ht="24.95" customHeight="1" x14ac:dyDescent="0.2">
      <c r="A75" s="101" t="s">
        <v>20</v>
      </c>
      <c r="B75" s="102"/>
      <c r="C75" s="102"/>
      <c r="D75" s="102"/>
      <c r="E75" s="102"/>
      <c r="F75" s="102"/>
      <c r="G75" s="102"/>
      <c r="H75" s="102"/>
      <c r="I75" s="102"/>
      <c r="J75" s="102"/>
      <c r="K75" s="103"/>
    </row>
    <row r="76" spans="1:11" ht="50.1" customHeight="1" x14ac:dyDescent="0.2">
      <c r="A76" s="87" t="s">
        <v>65</v>
      </c>
      <c r="B76" s="77" t="s">
        <v>152</v>
      </c>
      <c r="C76" s="77" t="s">
        <v>186</v>
      </c>
      <c r="D76" s="77" t="s">
        <v>187</v>
      </c>
      <c r="E76" s="77" t="s">
        <v>188</v>
      </c>
      <c r="F76" s="77" t="s">
        <v>189</v>
      </c>
      <c r="G76" s="14">
        <v>2023</v>
      </c>
      <c r="H76" s="18">
        <f>SUM(I76,J76)</f>
        <v>150000</v>
      </c>
      <c r="I76" s="19">
        <v>50000</v>
      </c>
      <c r="J76" s="18">
        <v>100000</v>
      </c>
      <c r="K76" s="18">
        <v>0</v>
      </c>
    </row>
    <row r="77" spans="1:11" ht="50.1" customHeight="1" x14ac:dyDescent="0.2">
      <c r="A77" s="87"/>
      <c r="B77" s="77"/>
      <c r="C77" s="77"/>
      <c r="D77" s="77"/>
      <c r="E77" s="77"/>
      <c r="F77" s="77"/>
      <c r="G77" s="42">
        <v>2024</v>
      </c>
      <c r="H77" s="39">
        <f t="shared" ref="H77" si="5">SUM(I77,J77,K77)</f>
        <v>500000</v>
      </c>
      <c r="I77" s="41">
        <v>100000</v>
      </c>
      <c r="J77" s="39">
        <v>100000</v>
      </c>
      <c r="K77" s="39">
        <v>300000</v>
      </c>
    </row>
    <row r="78" spans="1:11" ht="50.1" customHeight="1" x14ac:dyDescent="0.2">
      <c r="A78" s="87"/>
      <c r="B78" s="77"/>
      <c r="C78" s="77"/>
      <c r="D78" s="77"/>
      <c r="E78" s="77"/>
      <c r="F78" s="77"/>
      <c r="G78" s="14">
        <v>2025</v>
      </c>
      <c r="H78" s="18">
        <f t="shared" ref="H78:H91" si="6">SUM(I78,J78,K78)</f>
        <v>900000</v>
      </c>
      <c r="I78" s="19">
        <v>300000</v>
      </c>
      <c r="J78" s="18">
        <v>100000</v>
      </c>
      <c r="K78" s="18">
        <v>500000</v>
      </c>
    </row>
    <row r="79" spans="1:11" ht="50.1" customHeight="1" x14ac:dyDescent="0.2">
      <c r="A79" s="87"/>
      <c r="B79" s="77"/>
      <c r="C79" s="77"/>
      <c r="D79" s="77"/>
      <c r="E79" s="77"/>
      <c r="F79" s="77"/>
      <c r="G79" s="16" t="s">
        <v>94</v>
      </c>
      <c r="H79" s="16">
        <f t="shared" si="6"/>
        <v>1550000</v>
      </c>
      <c r="I79" s="17">
        <f>SUM(I76:I78)</f>
        <v>450000</v>
      </c>
      <c r="J79" s="16">
        <f>SUM(J76:J78)</f>
        <v>300000</v>
      </c>
      <c r="K79" s="16">
        <f>SUM(K76:K78)</f>
        <v>800000</v>
      </c>
    </row>
    <row r="80" spans="1:11" ht="39.950000000000003" customHeight="1" x14ac:dyDescent="0.2">
      <c r="A80" s="87"/>
      <c r="B80" s="77"/>
      <c r="C80" s="77" t="s">
        <v>52</v>
      </c>
      <c r="D80" s="77" t="s">
        <v>51</v>
      </c>
      <c r="E80" s="77" t="s">
        <v>237</v>
      </c>
      <c r="F80" s="77" t="s">
        <v>190</v>
      </c>
      <c r="G80" s="14">
        <v>2023</v>
      </c>
      <c r="H80" s="18">
        <f t="shared" si="6"/>
        <v>50000</v>
      </c>
      <c r="I80" s="19">
        <v>50000</v>
      </c>
      <c r="J80" s="18">
        <v>0</v>
      </c>
      <c r="K80" s="18">
        <v>0</v>
      </c>
    </row>
    <row r="81" spans="1:11" ht="39.950000000000003" customHeight="1" x14ac:dyDescent="0.2">
      <c r="A81" s="87"/>
      <c r="B81" s="77"/>
      <c r="C81" s="77"/>
      <c r="D81" s="77"/>
      <c r="E81" s="77"/>
      <c r="F81" s="77"/>
      <c r="G81" s="14">
        <v>2024</v>
      </c>
      <c r="H81" s="18">
        <f t="shared" si="6"/>
        <v>300000</v>
      </c>
      <c r="I81" s="19">
        <v>250000</v>
      </c>
      <c r="J81" s="18">
        <v>50000</v>
      </c>
      <c r="K81" s="18">
        <v>0</v>
      </c>
    </row>
    <row r="82" spans="1:11" ht="39.950000000000003" customHeight="1" x14ac:dyDescent="0.2">
      <c r="A82" s="87"/>
      <c r="B82" s="77"/>
      <c r="C82" s="77"/>
      <c r="D82" s="77"/>
      <c r="E82" s="77"/>
      <c r="F82" s="77"/>
      <c r="G82" s="14">
        <v>2025</v>
      </c>
      <c r="H82" s="18">
        <f t="shared" si="6"/>
        <v>400000</v>
      </c>
      <c r="I82" s="19">
        <v>350000</v>
      </c>
      <c r="J82" s="18">
        <v>50000</v>
      </c>
      <c r="K82" s="18">
        <v>0</v>
      </c>
    </row>
    <row r="83" spans="1:11" ht="39.950000000000003" customHeight="1" x14ac:dyDescent="0.2">
      <c r="A83" s="87"/>
      <c r="B83" s="77"/>
      <c r="C83" s="77"/>
      <c r="D83" s="77"/>
      <c r="E83" s="77"/>
      <c r="F83" s="77"/>
      <c r="G83" s="16" t="s">
        <v>94</v>
      </c>
      <c r="H83" s="16">
        <f t="shared" si="6"/>
        <v>750000</v>
      </c>
      <c r="I83" s="17">
        <f>SUM(I80:I82)</f>
        <v>650000</v>
      </c>
      <c r="J83" s="16">
        <f>SUM(J80:J82)</f>
        <v>100000</v>
      </c>
      <c r="K83" s="16">
        <f>SUM(K80:K82)</f>
        <v>0</v>
      </c>
    </row>
    <row r="84" spans="1:11" ht="39.950000000000003" customHeight="1" x14ac:dyDescent="0.2">
      <c r="A84" s="84" t="s">
        <v>66</v>
      </c>
      <c r="B84" s="81" t="s">
        <v>257</v>
      </c>
      <c r="C84" s="77" t="s">
        <v>53</v>
      </c>
      <c r="D84" s="77" t="s">
        <v>191</v>
      </c>
      <c r="E84" s="77" t="s">
        <v>192</v>
      </c>
      <c r="F84" s="77" t="s">
        <v>245</v>
      </c>
      <c r="G84" s="14">
        <v>2023</v>
      </c>
      <c r="H84" s="18">
        <f t="shared" si="6"/>
        <v>125000</v>
      </c>
      <c r="I84" s="19">
        <v>25000</v>
      </c>
      <c r="J84" s="18">
        <v>0</v>
      </c>
      <c r="K84" s="18">
        <v>100000</v>
      </c>
    </row>
    <row r="85" spans="1:11" ht="39.950000000000003" customHeight="1" x14ac:dyDescent="0.2">
      <c r="A85" s="85"/>
      <c r="B85" s="82"/>
      <c r="C85" s="77"/>
      <c r="D85" s="77"/>
      <c r="E85" s="77"/>
      <c r="F85" s="77"/>
      <c r="G85" s="14">
        <v>2024</v>
      </c>
      <c r="H85" s="18">
        <f t="shared" si="6"/>
        <v>175000</v>
      </c>
      <c r="I85" s="19">
        <v>25000</v>
      </c>
      <c r="J85" s="18">
        <v>0</v>
      </c>
      <c r="K85" s="18">
        <v>150000</v>
      </c>
    </row>
    <row r="86" spans="1:11" ht="39.950000000000003" customHeight="1" x14ac:dyDescent="0.2">
      <c r="A86" s="85"/>
      <c r="B86" s="82"/>
      <c r="C86" s="77"/>
      <c r="D86" s="77"/>
      <c r="E86" s="77"/>
      <c r="F86" s="77"/>
      <c r="G86" s="14">
        <v>2025</v>
      </c>
      <c r="H86" s="18">
        <f t="shared" si="6"/>
        <v>380000</v>
      </c>
      <c r="I86" s="19">
        <v>30000</v>
      </c>
      <c r="J86" s="18">
        <v>0</v>
      </c>
      <c r="K86" s="18">
        <v>350000</v>
      </c>
    </row>
    <row r="87" spans="1:11" ht="39.950000000000003" customHeight="1" x14ac:dyDescent="0.2">
      <c r="A87" s="86"/>
      <c r="B87" s="83"/>
      <c r="C87" s="77"/>
      <c r="D87" s="77"/>
      <c r="E87" s="77"/>
      <c r="F87" s="77"/>
      <c r="G87" s="16" t="s">
        <v>94</v>
      </c>
      <c r="H87" s="16">
        <f t="shared" si="6"/>
        <v>680000</v>
      </c>
      <c r="I87" s="17">
        <f>SUM(I84:I86)</f>
        <v>80000</v>
      </c>
      <c r="J87" s="16">
        <f>SUM(J84:J86)</f>
        <v>0</v>
      </c>
      <c r="K87" s="16">
        <f>SUM(K84:K86)</f>
        <v>600000</v>
      </c>
    </row>
    <row r="88" spans="1:11" ht="39.950000000000003" customHeight="1" x14ac:dyDescent="0.2">
      <c r="A88" s="87" t="s">
        <v>67</v>
      </c>
      <c r="B88" s="77" t="s">
        <v>131</v>
      </c>
      <c r="C88" s="77" t="s">
        <v>54</v>
      </c>
      <c r="D88" s="77" t="s">
        <v>130</v>
      </c>
      <c r="E88" s="77" t="s">
        <v>55</v>
      </c>
      <c r="F88" s="77" t="s">
        <v>133</v>
      </c>
      <c r="G88" s="14">
        <v>2023</v>
      </c>
      <c r="H88" s="18">
        <f t="shared" si="6"/>
        <v>650000</v>
      </c>
      <c r="I88" s="19">
        <v>150000</v>
      </c>
      <c r="J88" s="18">
        <v>500000</v>
      </c>
      <c r="K88" s="18">
        <v>0</v>
      </c>
    </row>
    <row r="89" spans="1:11" ht="39.950000000000003" customHeight="1" x14ac:dyDescent="0.2">
      <c r="A89" s="87"/>
      <c r="B89" s="77"/>
      <c r="C89" s="77"/>
      <c r="D89" s="77"/>
      <c r="E89" s="77"/>
      <c r="F89" s="77"/>
      <c r="G89" s="14">
        <v>2024</v>
      </c>
      <c r="H89" s="18">
        <f t="shared" si="6"/>
        <v>1750000</v>
      </c>
      <c r="I89" s="19">
        <v>250000</v>
      </c>
      <c r="J89" s="18">
        <v>1500000</v>
      </c>
      <c r="K89" s="18">
        <v>0</v>
      </c>
    </row>
    <row r="90" spans="1:11" ht="39.950000000000003" customHeight="1" x14ac:dyDescent="0.2">
      <c r="A90" s="87"/>
      <c r="B90" s="77"/>
      <c r="C90" s="77"/>
      <c r="D90" s="77"/>
      <c r="E90" s="77"/>
      <c r="F90" s="77"/>
      <c r="G90" s="14">
        <v>2025</v>
      </c>
      <c r="H90" s="18">
        <f t="shared" si="6"/>
        <v>2800000</v>
      </c>
      <c r="I90" s="19">
        <v>250000</v>
      </c>
      <c r="J90" s="18">
        <v>2500000</v>
      </c>
      <c r="K90" s="18">
        <v>50000</v>
      </c>
    </row>
    <row r="91" spans="1:11" ht="39.950000000000003" customHeight="1" x14ac:dyDescent="0.2">
      <c r="A91" s="87"/>
      <c r="B91" s="77"/>
      <c r="C91" s="77"/>
      <c r="D91" s="77"/>
      <c r="E91" s="77"/>
      <c r="F91" s="77"/>
      <c r="G91" s="16" t="s">
        <v>94</v>
      </c>
      <c r="H91" s="16">
        <f t="shared" si="6"/>
        <v>5200000</v>
      </c>
      <c r="I91" s="17">
        <f>SUM(I88:I90)</f>
        <v>650000</v>
      </c>
      <c r="J91" s="16">
        <f>SUM(J88:J90)</f>
        <v>4500000</v>
      </c>
      <c r="K91" s="16">
        <f>SUM(K88:K90)</f>
        <v>50000</v>
      </c>
    </row>
    <row r="92" spans="1:11" s="5" customFormat="1" ht="24" customHeight="1" x14ac:dyDescent="0.25">
      <c r="A92" s="101" t="s">
        <v>109</v>
      </c>
      <c r="B92" s="102"/>
      <c r="C92" s="102"/>
      <c r="D92" s="102"/>
      <c r="E92" s="102"/>
      <c r="F92" s="102"/>
      <c r="G92" s="102"/>
      <c r="H92" s="102"/>
      <c r="I92" s="102"/>
      <c r="J92" s="102"/>
      <c r="K92" s="103"/>
    </row>
    <row r="93" spans="1:11" ht="60" customHeight="1" x14ac:dyDescent="0.2">
      <c r="A93" s="87" t="s">
        <v>68</v>
      </c>
      <c r="B93" s="88" t="s">
        <v>132</v>
      </c>
      <c r="C93" s="77" t="s">
        <v>56</v>
      </c>
      <c r="D93" s="77" t="s">
        <v>193</v>
      </c>
      <c r="E93" s="77" t="s">
        <v>238</v>
      </c>
      <c r="F93" s="77" t="s">
        <v>246</v>
      </c>
      <c r="G93" s="14">
        <v>2023</v>
      </c>
      <c r="H93" s="18">
        <f t="shared" ref="H93:H99" si="7">SUM(I93,J93,K93)</f>
        <v>100000</v>
      </c>
      <c r="I93" s="19">
        <v>50000</v>
      </c>
      <c r="J93" s="18">
        <v>0</v>
      </c>
      <c r="K93" s="18">
        <v>50000</v>
      </c>
    </row>
    <row r="94" spans="1:11" ht="60" customHeight="1" x14ac:dyDescent="0.2">
      <c r="A94" s="87"/>
      <c r="B94" s="88"/>
      <c r="C94" s="77"/>
      <c r="D94" s="77"/>
      <c r="E94" s="77"/>
      <c r="F94" s="77"/>
      <c r="G94" s="14">
        <v>2024</v>
      </c>
      <c r="H94" s="18">
        <f t="shared" si="7"/>
        <v>250000</v>
      </c>
      <c r="I94" s="19">
        <v>150000</v>
      </c>
      <c r="J94" s="18">
        <v>0</v>
      </c>
      <c r="K94" s="18">
        <v>100000</v>
      </c>
    </row>
    <row r="95" spans="1:11" ht="60" customHeight="1" x14ac:dyDescent="0.2">
      <c r="A95" s="87"/>
      <c r="B95" s="88"/>
      <c r="C95" s="77"/>
      <c r="D95" s="77"/>
      <c r="E95" s="77"/>
      <c r="F95" s="77"/>
      <c r="G95" s="14">
        <v>2025</v>
      </c>
      <c r="H95" s="18">
        <f t="shared" si="7"/>
        <v>650000</v>
      </c>
      <c r="I95" s="19">
        <v>250000</v>
      </c>
      <c r="J95" s="18">
        <v>50000</v>
      </c>
      <c r="K95" s="18">
        <v>350000</v>
      </c>
    </row>
    <row r="96" spans="1:11" ht="60" customHeight="1" x14ac:dyDescent="0.2">
      <c r="A96" s="87"/>
      <c r="B96" s="88"/>
      <c r="C96" s="77"/>
      <c r="D96" s="77"/>
      <c r="E96" s="77"/>
      <c r="F96" s="77"/>
      <c r="G96" s="16" t="s">
        <v>94</v>
      </c>
      <c r="H96" s="16">
        <f t="shared" si="7"/>
        <v>1000000</v>
      </c>
      <c r="I96" s="17">
        <f>SUM(I93:I95)</f>
        <v>450000</v>
      </c>
      <c r="J96" s="16">
        <f>SUM(J93:J95)</f>
        <v>50000</v>
      </c>
      <c r="K96" s="16">
        <f>SUM(K93:K95)</f>
        <v>500000</v>
      </c>
    </row>
    <row r="97" spans="1:11" ht="75" customHeight="1" x14ac:dyDescent="0.2">
      <c r="A97" s="87"/>
      <c r="B97" s="88"/>
      <c r="C97" s="81" t="s">
        <v>50</v>
      </c>
      <c r="D97" s="104" t="s">
        <v>249</v>
      </c>
      <c r="E97" s="81" t="s">
        <v>251</v>
      </c>
      <c r="F97" s="81" t="s">
        <v>250</v>
      </c>
      <c r="G97" s="14">
        <v>2024</v>
      </c>
      <c r="H97" s="18">
        <f t="shared" si="7"/>
        <v>250000</v>
      </c>
      <c r="I97" s="19">
        <v>50000</v>
      </c>
      <c r="J97" s="18">
        <v>0</v>
      </c>
      <c r="K97" s="41">
        <v>200000</v>
      </c>
    </row>
    <row r="98" spans="1:11" ht="75" customHeight="1" x14ac:dyDescent="0.2">
      <c r="A98" s="87"/>
      <c r="B98" s="88"/>
      <c r="C98" s="82"/>
      <c r="D98" s="105"/>
      <c r="E98" s="82"/>
      <c r="F98" s="82"/>
      <c r="G98" s="14">
        <v>2025</v>
      </c>
      <c r="H98" s="18">
        <f t="shared" si="7"/>
        <v>750000</v>
      </c>
      <c r="I98" s="19">
        <v>250000</v>
      </c>
      <c r="J98" s="18">
        <v>0</v>
      </c>
      <c r="K98" s="41">
        <v>500000</v>
      </c>
    </row>
    <row r="99" spans="1:11" ht="75" customHeight="1" x14ac:dyDescent="0.2">
      <c r="A99" s="87"/>
      <c r="B99" s="88"/>
      <c r="C99" s="83"/>
      <c r="D99" s="106"/>
      <c r="E99" s="83"/>
      <c r="F99" s="83"/>
      <c r="G99" s="16" t="s">
        <v>94</v>
      </c>
      <c r="H99" s="16">
        <f t="shared" si="7"/>
        <v>1000000</v>
      </c>
      <c r="I99" s="17">
        <f>SUM(I97:I98)</f>
        <v>300000</v>
      </c>
      <c r="J99" s="16">
        <f>SUM(J97:J98)</f>
        <v>0</v>
      </c>
      <c r="K99" s="17">
        <f>SUM(K97:K98)</f>
        <v>700000</v>
      </c>
    </row>
    <row r="100" spans="1:11" ht="0.75" customHeight="1" x14ac:dyDescent="0.2">
      <c r="A100" s="87"/>
      <c r="B100" s="88"/>
      <c r="C100" s="30" t="s">
        <v>57</v>
      </c>
      <c r="D100" s="30" t="s">
        <v>114</v>
      </c>
      <c r="E100" s="30" t="s">
        <v>58</v>
      </c>
      <c r="F100" s="30" t="s">
        <v>49</v>
      </c>
      <c r="G100" s="31">
        <v>2023</v>
      </c>
      <c r="H100" s="18"/>
      <c r="I100" s="19"/>
      <c r="J100" s="18"/>
      <c r="K100" s="18"/>
    </row>
    <row r="101" spans="1:11" s="5" customFormat="1" ht="26.25" customHeight="1" x14ac:dyDescent="0.25">
      <c r="A101" s="101" t="s">
        <v>21</v>
      </c>
      <c r="B101" s="102"/>
      <c r="C101" s="102"/>
      <c r="D101" s="102"/>
      <c r="E101" s="102"/>
      <c r="F101" s="102"/>
      <c r="G101" s="102"/>
      <c r="H101" s="102"/>
      <c r="I101" s="102"/>
      <c r="J101" s="102"/>
      <c r="K101" s="103"/>
    </row>
    <row r="102" spans="1:11" ht="65.099999999999994" customHeight="1" x14ac:dyDescent="0.2">
      <c r="A102" s="81" t="s">
        <v>112</v>
      </c>
      <c r="B102" s="81" t="s">
        <v>22</v>
      </c>
      <c r="C102" s="81" t="s">
        <v>23</v>
      </c>
      <c r="D102" s="77" t="s">
        <v>119</v>
      </c>
      <c r="E102" s="77" t="s">
        <v>115</v>
      </c>
      <c r="F102" s="77" t="s">
        <v>134</v>
      </c>
      <c r="G102" s="14" t="s">
        <v>158</v>
      </c>
      <c r="H102" s="25">
        <f t="shared" ref="H102:H116" si="8">SUM(I102,J102,K102)</f>
        <v>900000</v>
      </c>
      <c r="I102" s="32">
        <v>150000</v>
      </c>
      <c r="J102" s="25">
        <v>250000</v>
      </c>
      <c r="K102" s="25">
        <v>500000</v>
      </c>
    </row>
    <row r="103" spans="1:11" ht="65.099999999999994" customHeight="1" x14ac:dyDescent="0.2">
      <c r="A103" s="82"/>
      <c r="B103" s="82"/>
      <c r="C103" s="82"/>
      <c r="D103" s="77"/>
      <c r="E103" s="77"/>
      <c r="F103" s="77"/>
      <c r="G103" s="14">
        <v>2024</v>
      </c>
      <c r="H103" s="18">
        <f t="shared" si="8"/>
        <v>1400000</v>
      </c>
      <c r="I103" s="19">
        <v>150000</v>
      </c>
      <c r="J103" s="18">
        <v>250000</v>
      </c>
      <c r="K103" s="18">
        <v>1000000</v>
      </c>
    </row>
    <row r="104" spans="1:11" ht="65.099999999999994" customHeight="1" x14ac:dyDescent="0.2">
      <c r="A104" s="82"/>
      <c r="B104" s="82"/>
      <c r="C104" s="82"/>
      <c r="D104" s="77"/>
      <c r="E104" s="77"/>
      <c r="F104" s="77"/>
      <c r="G104" s="16" t="s">
        <v>94</v>
      </c>
      <c r="H104" s="16">
        <f t="shared" si="8"/>
        <v>2300000</v>
      </c>
      <c r="I104" s="17">
        <f>SUM(I102:I103)</f>
        <v>300000</v>
      </c>
      <c r="J104" s="16">
        <f>SUM(J102:J103)</f>
        <v>500000</v>
      </c>
      <c r="K104" s="16">
        <f>SUM(K102:K103)</f>
        <v>1500000</v>
      </c>
    </row>
    <row r="105" spans="1:11" ht="60" customHeight="1" x14ac:dyDescent="0.2">
      <c r="A105" s="82"/>
      <c r="B105" s="82"/>
      <c r="C105" s="82"/>
      <c r="D105" s="81" t="s">
        <v>194</v>
      </c>
      <c r="E105" s="81" t="s">
        <v>161</v>
      </c>
      <c r="F105" s="81" t="s">
        <v>162</v>
      </c>
      <c r="G105" s="23">
        <v>2025</v>
      </c>
      <c r="H105" s="25">
        <f>+I105+J105+K105</f>
        <v>1300000</v>
      </c>
      <c r="I105" s="32">
        <v>0</v>
      </c>
      <c r="J105" s="25">
        <v>550000</v>
      </c>
      <c r="K105" s="25">
        <v>750000</v>
      </c>
    </row>
    <row r="106" spans="1:11" ht="60" customHeight="1" x14ac:dyDescent="0.2">
      <c r="A106" s="83"/>
      <c r="B106" s="83"/>
      <c r="C106" s="83"/>
      <c r="D106" s="83"/>
      <c r="E106" s="83"/>
      <c r="F106" s="83"/>
      <c r="G106" s="16" t="s">
        <v>94</v>
      </c>
      <c r="H106" s="16">
        <f>SUM(I106,J106,K106)</f>
        <v>1300000</v>
      </c>
      <c r="I106" s="17">
        <f>SUM(I105)</f>
        <v>0</v>
      </c>
      <c r="J106" s="16">
        <f>SUM(J105)</f>
        <v>550000</v>
      </c>
      <c r="K106" s="16">
        <f>SUM(K105)</f>
        <v>750000</v>
      </c>
    </row>
    <row r="107" spans="1:11" ht="69.95" customHeight="1" x14ac:dyDescent="0.2">
      <c r="A107" s="77" t="s">
        <v>69</v>
      </c>
      <c r="B107" s="77" t="s">
        <v>120</v>
      </c>
      <c r="C107" s="77" t="s">
        <v>116</v>
      </c>
      <c r="D107" s="77" t="s">
        <v>117</v>
      </c>
      <c r="E107" s="77" t="s">
        <v>196</v>
      </c>
      <c r="F107" s="77" t="s">
        <v>195</v>
      </c>
      <c r="G107" s="14">
        <v>2024</v>
      </c>
      <c r="H107" s="18">
        <f t="shared" si="8"/>
        <v>750000</v>
      </c>
      <c r="I107" s="19">
        <v>250000</v>
      </c>
      <c r="J107" s="18">
        <v>0</v>
      </c>
      <c r="K107" s="18">
        <v>500000</v>
      </c>
    </row>
    <row r="108" spans="1:11" ht="69.95" customHeight="1" x14ac:dyDescent="0.2">
      <c r="A108" s="77"/>
      <c r="B108" s="77"/>
      <c r="C108" s="77"/>
      <c r="D108" s="77"/>
      <c r="E108" s="77"/>
      <c r="F108" s="77"/>
      <c r="G108" s="14">
        <v>2025</v>
      </c>
      <c r="H108" s="18">
        <f t="shared" si="8"/>
        <v>1650000</v>
      </c>
      <c r="I108" s="19">
        <v>500000</v>
      </c>
      <c r="J108" s="18">
        <v>150000</v>
      </c>
      <c r="K108" s="18">
        <v>1000000</v>
      </c>
    </row>
    <row r="109" spans="1:11" ht="69.95" customHeight="1" x14ac:dyDescent="0.2">
      <c r="A109" s="77"/>
      <c r="B109" s="77"/>
      <c r="C109" s="77"/>
      <c r="D109" s="77"/>
      <c r="E109" s="77"/>
      <c r="F109" s="77"/>
      <c r="G109" s="16" t="s">
        <v>94</v>
      </c>
      <c r="H109" s="16">
        <f t="shared" si="8"/>
        <v>2400000</v>
      </c>
      <c r="I109" s="17">
        <f>SUM(I107:I108)</f>
        <v>750000</v>
      </c>
      <c r="J109" s="16">
        <f>SUM(J107:J108)</f>
        <v>150000</v>
      </c>
      <c r="K109" s="16">
        <f>SUM(K107:K108)</f>
        <v>1500000</v>
      </c>
    </row>
    <row r="110" spans="1:11" ht="60" customHeight="1" x14ac:dyDescent="0.2">
      <c r="A110" s="77" t="s">
        <v>70</v>
      </c>
      <c r="B110" s="77" t="s">
        <v>197</v>
      </c>
      <c r="C110" s="77" t="s">
        <v>198</v>
      </c>
      <c r="D110" s="77" t="s">
        <v>204</v>
      </c>
      <c r="E110" s="77" t="s">
        <v>59</v>
      </c>
      <c r="F110" s="77" t="s">
        <v>221</v>
      </c>
      <c r="G110" s="14">
        <v>2024</v>
      </c>
      <c r="H110" s="25">
        <f t="shared" si="8"/>
        <v>550000</v>
      </c>
      <c r="I110" s="32">
        <v>50000</v>
      </c>
      <c r="J110" s="25">
        <v>0</v>
      </c>
      <c r="K110" s="25">
        <v>500000</v>
      </c>
    </row>
    <row r="111" spans="1:11" ht="60" customHeight="1" x14ac:dyDescent="0.2">
      <c r="A111" s="77"/>
      <c r="B111" s="77"/>
      <c r="C111" s="77"/>
      <c r="D111" s="77"/>
      <c r="E111" s="77"/>
      <c r="F111" s="77"/>
      <c r="G111" s="14">
        <v>2025</v>
      </c>
      <c r="H111" s="25">
        <f t="shared" si="8"/>
        <v>1100000</v>
      </c>
      <c r="I111" s="32">
        <v>100000</v>
      </c>
      <c r="J111" s="25">
        <v>0</v>
      </c>
      <c r="K111" s="25">
        <v>1000000</v>
      </c>
    </row>
    <row r="112" spans="1:11" ht="60" customHeight="1" x14ac:dyDescent="0.2">
      <c r="A112" s="77"/>
      <c r="B112" s="77"/>
      <c r="C112" s="77"/>
      <c r="D112" s="77"/>
      <c r="E112" s="77"/>
      <c r="F112" s="77"/>
      <c r="G112" s="16" t="s">
        <v>94</v>
      </c>
      <c r="H112" s="16">
        <f t="shared" si="8"/>
        <v>1650000</v>
      </c>
      <c r="I112" s="17">
        <f>SUM(I110:I111)</f>
        <v>150000</v>
      </c>
      <c r="J112" s="16">
        <f>SUM(J110:J111)</f>
        <v>0</v>
      </c>
      <c r="K112" s="16">
        <f>SUM(K110:K111)</f>
        <v>1500000</v>
      </c>
    </row>
    <row r="113" spans="1:11" ht="45" customHeight="1" x14ac:dyDescent="0.2">
      <c r="A113" s="77"/>
      <c r="B113" s="77"/>
      <c r="C113" s="77"/>
      <c r="D113" s="96" t="s">
        <v>160</v>
      </c>
      <c r="E113" s="77" t="s">
        <v>199</v>
      </c>
      <c r="F113" s="77" t="s">
        <v>200</v>
      </c>
      <c r="G113" s="14">
        <v>2023</v>
      </c>
      <c r="H113" s="18">
        <f t="shared" si="8"/>
        <v>500000</v>
      </c>
      <c r="I113" s="19">
        <v>0</v>
      </c>
      <c r="J113" s="18">
        <v>0</v>
      </c>
      <c r="K113" s="41">
        <v>500000</v>
      </c>
    </row>
    <row r="114" spans="1:11" ht="45" customHeight="1" x14ac:dyDescent="0.2">
      <c r="A114" s="77"/>
      <c r="B114" s="77"/>
      <c r="C114" s="77"/>
      <c r="D114" s="96"/>
      <c r="E114" s="77"/>
      <c r="F114" s="77"/>
      <c r="G114" s="14">
        <v>2024</v>
      </c>
      <c r="H114" s="18">
        <f t="shared" si="8"/>
        <v>1550000</v>
      </c>
      <c r="I114" s="19">
        <v>50000</v>
      </c>
      <c r="J114" s="18">
        <v>0</v>
      </c>
      <c r="K114" s="41">
        <v>1500000</v>
      </c>
    </row>
    <row r="115" spans="1:11" ht="45" customHeight="1" x14ac:dyDescent="0.2">
      <c r="A115" s="77"/>
      <c r="B115" s="77"/>
      <c r="C115" s="77"/>
      <c r="D115" s="96"/>
      <c r="E115" s="77"/>
      <c r="F115" s="77"/>
      <c r="G115" s="14">
        <v>2025</v>
      </c>
      <c r="H115" s="18">
        <f t="shared" si="8"/>
        <v>3550000</v>
      </c>
      <c r="I115" s="19">
        <v>50000</v>
      </c>
      <c r="J115" s="18">
        <v>0</v>
      </c>
      <c r="K115" s="41">
        <v>3500000</v>
      </c>
    </row>
    <row r="116" spans="1:11" ht="45" customHeight="1" x14ac:dyDescent="0.2">
      <c r="A116" s="77"/>
      <c r="B116" s="77"/>
      <c r="C116" s="77"/>
      <c r="D116" s="96"/>
      <c r="E116" s="77"/>
      <c r="F116" s="77"/>
      <c r="G116" s="16" t="s">
        <v>94</v>
      </c>
      <c r="H116" s="16">
        <f t="shared" si="8"/>
        <v>5600000</v>
      </c>
      <c r="I116" s="17">
        <f>SUM(I113:I115)</f>
        <v>100000</v>
      </c>
      <c r="J116" s="16">
        <f>SUM(J113:J115)</f>
        <v>0</v>
      </c>
      <c r="K116" s="17">
        <f>SUM(K113:K115)</f>
        <v>5500000</v>
      </c>
    </row>
    <row r="117" spans="1:11" ht="29.25" customHeight="1" x14ac:dyDescent="0.2">
      <c r="A117" s="67" t="s">
        <v>118</v>
      </c>
      <c r="B117" s="67"/>
      <c r="C117" s="67"/>
      <c r="D117" s="67"/>
      <c r="E117" s="67"/>
      <c r="F117" s="67"/>
      <c r="G117" s="67"/>
      <c r="H117" s="67"/>
      <c r="I117" s="67"/>
      <c r="J117" s="67"/>
      <c r="K117" s="67"/>
    </row>
    <row r="118" spans="1:11" ht="50.1" customHeight="1" x14ac:dyDescent="0.2">
      <c r="A118" s="87" t="s">
        <v>71</v>
      </c>
      <c r="B118" s="77" t="s">
        <v>60</v>
      </c>
      <c r="C118" s="77" t="s">
        <v>202</v>
      </c>
      <c r="D118" s="77" t="s">
        <v>201</v>
      </c>
      <c r="E118" s="77" t="s">
        <v>143</v>
      </c>
      <c r="F118" s="88" t="s">
        <v>232</v>
      </c>
      <c r="G118" s="14">
        <v>2024</v>
      </c>
      <c r="H118" s="25">
        <f t="shared" ref="H118:H125" si="9">SUM(I118,J118,K118)</f>
        <v>100000</v>
      </c>
      <c r="I118" s="32">
        <v>100000</v>
      </c>
      <c r="J118" s="27">
        <v>0</v>
      </c>
      <c r="K118" s="27">
        <v>0</v>
      </c>
    </row>
    <row r="119" spans="1:11" ht="50.1" customHeight="1" x14ac:dyDescent="0.2">
      <c r="A119" s="87"/>
      <c r="B119" s="77"/>
      <c r="C119" s="77"/>
      <c r="D119" s="77"/>
      <c r="E119" s="77"/>
      <c r="F119" s="88"/>
      <c r="G119" s="14">
        <v>2025</v>
      </c>
      <c r="H119" s="18">
        <f t="shared" si="9"/>
        <v>700000</v>
      </c>
      <c r="I119" s="19">
        <v>200000</v>
      </c>
      <c r="J119" s="18">
        <v>150000</v>
      </c>
      <c r="K119" s="18">
        <v>350000</v>
      </c>
    </row>
    <row r="120" spans="1:11" ht="50.1" customHeight="1" x14ac:dyDescent="0.2">
      <c r="A120" s="87"/>
      <c r="B120" s="77"/>
      <c r="C120" s="77"/>
      <c r="D120" s="77"/>
      <c r="E120" s="77"/>
      <c r="F120" s="88"/>
      <c r="G120" s="15" t="s">
        <v>94</v>
      </c>
      <c r="H120" s="16">
        <f t="shared" si="9"/>
        <v>800000</v>
      </c>
      <c r="I120" s="17">
        <f>SUM(I118:I119)</f>
        <v>300000</v>
      </c>
      <c r="J120" s="16">
        <f>SUM(J118:J119)</f>
        <v>150000</v>
      </c>
      <c r="K120" s="16">
        <f>SUM(K118:K119)</f>
        <v>350000</v>
      </c>
    </row>
    <row r="121" spans="1:11" ht="50.1" customHeight="1" x14ac:dyDescent="0.2">
      <c r="A121" s="87"/>
      <c r="B121" s="77"/>
      <c r="C121" s="77"/>
      <c r="D121" s="77" t="s">
        <v>61</v>
      </c>
      <c r="E121" s="77" t="s">
        <v>62</v>
      </c>
      <c r="F121" s="77" t="s">
        <v>222</v>
      </c>
      <c r="G121" s="14">
        <v>2024</v>
      </c>
      <c r="H121" s="18">
        <f>SUM(I121,J121,K121)</f>
        <v>500000</v>
      </c>
      <c r="I121" s="26">
        <v>0</v>
      </c>
      <c r="J121" s="18">
        <v>500000</v>
      </c>
      <c r="K121" s="27">
        <v>0</v>
      </c>
    </row>
    <row r="122" spans="1:11" ht="50.1" customHeight="1" x14ac:dyDescent="0.2">
      <c r="A122" s="87"/>
      <c r="B122" s="77"/>
      <c r="C122" s="77"/>
      <c r="D122" s="77"/>
      <c r="E122" s="77"/>
      <c r="F122" s="77"/>
      <c r="G122" s="14">
        <v>2025</v>
      </c>
      <c r="H122" s="18">
        <f t="shared" si="9"/>
        <v>1000000</v>
      </c>
      <c r="I122" s="19">
        <v>0</v>
      </c>
      <c r="J122" s="18">
        <v>1000000</v>
      </c>
      <c r="K122" s="18">
        <v>0</v>
      </c>
    </row>
    <row r="123" spans="1:11" ht="50.1" customHeight="1" x14ac:dyDescent="0.2">
      <c r="A123" s="87"/>
      <c r="B123" s="77"/>
      <c r="C123" s="77"/>
      <c r="D123" s="77"/>
      <c r="E123" s="77"/>
      <c r="F123" s="77"/>
      <c r="G123" s="15" t="s">
        <v>94</v>
      </c>
      <c r="H123" s="16">
        <f t="shared" si="9"/>
        <v>1500000</v>
      </c>
      <c r="I123" s="17">
        <f>SUM(I121:I122)</f>
        <v>0</v>
      </c>
      <c r="J123" s="16">
        <f>SUM(J121:J122)</f>
        <v>1500000</v>
      </c>
      <c r="K123" s="16">
        <f>SUM(K121:K122)</f>
        <v>0</v>
      </c>
    </row>
    <row r="124" spans="1:11" ht="80.099999999999994" customHeight="1" x14ac:dyDescent="0.2">
      <c r="A124" s="87"/>
      <c r="B124" s="77"/>
      <c r="C124" s="77"/>
      <c r="D124" s="77" t="s">
        <v>144</v>
      </c>
      <c r="E124" s="77" t="s">
        <v>121</v>
      </c>
      <c r="F124" s="77" t="s">
        <v>223</v>
      </c>
      <c r="G124" s="14" t="s">
        <v>159</v>
      </c>
      <c r="H124" s="18">
        <f t="shared" si="9"/>
        <v>400000</v>
      </c>
      <c r="I124" s="19">
        <v>0</v>
      </c>
      <c r="J124" s="18">
        <v>50000</v>
      </c>
      <c r="K124" s="18">
        <v>350000</v>
      </c>
    </row>
    <row r="125" spans="1:11" ht="80.099999999999994" customHeight="1" x14ac:dyDescent="0.2">
      <c r="A125" s="87"/>
      <c r="B125" s="77"/>
      <c r="C125" s="77"/>
      <c r="D125" s="77"/>
      <c r="E125" s="77"/>
      <c r="F125" s="77"/>
      <c r="G125" s="16" t="s">
        <v>94</v>
      </c>
      <c r="H125" s="16">
        <f t="shared" si="9"/>
        <v>400000</v>
      </c>
      <c r="I125" s="17">
        <f>SUM(I124:I124)</f>
        <v>0</v>
      </c>
      <c r="J125" s="16">
        <f>SUM(J124:J124)</f>
        <v>50000</v>
      </c>
      <c r="K125" s="16">
        <f>SUM(K124:K124)</f>
        <v>350000</v>
      </c>
    </row>
    <row r="126" spans="1:11" s="12" customFormat="1" ht="25.5" customHeight="1" x14ac:dyDescent="0.2">
      <c r="A126" s="67" t="s">
        <v>149</v>
      </c>
      <c r="B126" s="67"/>
      <c r="C126" s="67"/>
      <c r="D126" s="67"/>
      <c r="E126" s="67"/>
      <c r="F126" s="67"/>
      <c r="G126" s="67"/>
      <c r="H126" s="67"/>
      <c r="I126" s="67"/>
      <c r="J126" s="67"/>
      <c r="K126" s="67"/>
    </row>
    <row r="127" spans="1:11" ht="39.950000000000003" customHeight="1" x14ac:dyDescent="0.2">
      <c r="A127" s="77" t="s">
        <v>146</v>
      </c>
      <c r="B127" s="77" t="s">
        <v>203</v>
      </c>
      <c r="C127" s="77" t="s">
        <v>124</v>
      </c>
      <c r="D127" s="77" t="s">
        <v>113</v>
      </c>
      <c r="E127" s="77" t="s">
        <v>123</v>
      </c>
      <c r="F127" s="77" t="s">
        <v>233</v>
      </c>
      <c r="G127" s="14">
        <v>2023</v>
      </c>
      <c r="H127" s="25">
        <f t="shared" ref="H127:H131" si="10">SUM(I127,J127,K127)</f>
        <v>150000</v>
      </c>
      <c r="I127" s="32">
        <v>150000</v>
      </c>
      <c r="J127" s="27">
        <v>0</v>
      </c>
      <c r="K127" s="25">
        <v>0</v>
      </c>
    </row>
    <row r="128" spans="1:11" ht="39.950000000000003" customHeight="1" x14ac:dyDescent="0.2">
      <c r="A128" s="77"/>
      <c r="B128" s="77"/>
      <c r="C128" s="77"/>
      <c r="D128" s="77"/>
      <c r="E128" s="77"/>
      <c r="F128" s="77"/>
      <c r="G128" s="14">
        <v>2024</v>
      </c>
      <c r="H128" s="18">
        <f t="shared" si="10"/>
        <v>450000</v>
      </c>
      <c r="I128" s="19">
        <v>150000</v>
      </c>
      <c r="J128" s="18">
        <v>150000</v>
      </c>
      <c r="K128" s="18">
        <v>150000</v>
      </c>
    </row>
    <row r="129" spans="1:11" ht="39.950000000000003" customHeight="1" x14ac:dyDescent="0.2">
      <c r="A129" s="77"/>
      <c r="B129" s="77"/>
      <c r="C129" s="77"/>
      <c r="D129" s="77"/>
      <c r="E129" s="77"/>
      <c r="F129" s="77"/>
      <c r="G129" s="14">
        <v>2025</v>
      </c>
      <c r="H129" s="18">
        <f t="shared" si="10"/>
        <v>850000</v>
      </c>
      <c r="I129" s="19">
        <v>350000</v>
      </c>
      <c r="J129" s="18">
        <v>350000</v>
      </c>
      <c r="K129" s="18">
        <v>150000</v>
      </c>
    </row>
    <row r="130" spans="1:11" ht="39.950000000000003" customHeight="1" x14ac:dyDescent="0.2">
      <c r="A130" s="77"/>
      <c r="B130" s="77"/>
      <c r="C130" s="77"/>
      <c r="D130" s="77"/>
      <c r="E130" s="77"/>
      <c r="F130" s="77"/>
      <c r="G130" s="15" t="s">
        <v>94</v>
      </c>
      <c r="H130" s="16">
        <f t="shared" si="10"/>
        <v>1450000</v>
      </c>
      <c r="I130" s="17">
        <f>SUM(I127:I129)</f>
        <v>650000</v>
      </c>
      <c r="J130" s="16">
        <f>SUM(J127:J129)</f>
        <v>500000</v>
      </c>
      <c r="K130" s="16">
        <f>SUM(K127:K129)</f>
        <v>300000</v>
      </c>
    </row>
    <row r="131" spans="1:11" ht="80.099999999999994" customHeight="1" x14ac:dyDescent="0.2">
      <c r="A131" s="77" t="s">
        <v>147</v>
      </c>
      <c r="B131" s="77" t="s">
        <v>24</v>
      </c>
      <c r="C131" s="77" t="s">
        <v>73</v>
      </c>
      <c r="D131" s="77" t="s">
        <v>122</v>
      </c>
      <c r="E131" s="77" t="s">
        <v>72</v>
      </c>
      <c r="F131" s="77" t="s">
        <v>224</v>
      </c>
      <c r="G131" s="14" t="s">
        <v>159</v>
      </c>
      <c r="H131" s="18">
        <f t="shared" si="10"/>
        <v>2000000</v>
      </c>
      <c r="I131" s="41">
        <v>0</v>
      </c>
      <c r="J131" s="39">
        <v>0</v>
      </c>
      <c r="K131" s="39">
        <v>2000000</v>
      </c>
    </row>
    <row r="132" spans="1:11" ht="80.099999999999994" customHeight="1" x14ac:dyDescent="0.2">
      <c r="A132" s="77"/>
      <c r="B132" s="77"/>
      <c r="C132" s="77"/>
      <c r="D132" s="77"/>
      <c r="E132" s="77"/>
      <c r="F132" s="77"/>
      <c r="G132" s="33" t="s">
        <v>94</v>
      </c>
      <c r="H132" s="34">
        <f>SUM(J132,K132)</f>
        <v>2000000</v>
      </c>
      <c r="I132" s="17">
        <f>SUM(I131:I131)</f>
        <v>0</v>
      </c>
      <c r="J132" s="16">
        <f>SUM(J131:J131)</f>
        <v>0</v>
      </c>
      <c r="K132" s="16">
        <f>SUM(K131:K131)</f>
        <v>2000000</v>
      </c>
    </row>
    <row r="133" spans="1:11" s="12" customFormat="1" ht="16.5" x14ac:dyDescent="0.2">
      <c r="A133" s="67" t="s">
        <v>150</v>
      </c>
      <c r="B133" s="67"/>
      <c r="C133" s="67"/>
      <c r="D133" s="67"/>
      <c r="E133" s="67"/>
      <c r="F133" s="67"/>
      <c r="G133" s="67"/>
      <c r="H133" s="67"/>
      <c r="I133" s="67"/>
      <c r="J133" s="67"/>
      <c r="K133" s="67"/>
    </row>
    <row r="134" spans="1:11" ht="90" customHeight="1" x14ac:dyDescent="0.2">
      <c r="A134" s="87" t="s">
        <v>148</v>
      </c>
      <c r="B134" s="77" t="s">
        <v>25</v>
      </c>
      <c r="C134" s="77" t="s">
        <v>125</v>
      </c>
      <c r="D134" s="96" t="s">
        <v>126</v>
      </c>
      <c r="E134" s="77" t="s">
        <v>137</v>
      </c>
      <c r="F134" s="77" t="s">
        <v>225</v>
      </c>
      <c r="G134" s="14" t="s">
        <v>159</v>
      </c>
      <c r="H134" s="18">
        <f>SUM(I134,J134,K134)</f>
        <v>1000000</v>
      </c>
      <c r="I134" s="19">
        <v>0</v>
      </c>
      <c r="J134" s="18">
        <v>0</v>
      </c>
      <c r="K134" s="41">
        <v>1000000</v>
      </c>
    </row>
    <row r="135" spans="1:11" ht="90" customHeight="1" x14ac:dyDescent="0.2">
      <c r="A135" s="87"/>
      <c r="B135" s="77"/>
      <c r="C135" s="77"/>
      <c r="D135" s="96"/>
      <c r="E135" s="77"/>
      <c r="F135" s="77"/>
      <c r="G135" s="15" t="s">
        <v>94</v>
      </c>
      <c r="H135" s="16">
        <f>SUM(I135,J135,K135)</f>
        <v>1000000</v>
      </c>
      <c r="I135" s="17">
        <f>SUM(I134:I134)</f>
        <v>0</v>
      </c>
      <c r="J135" s="16">
        <f>SUM(J134:J134)</f>
        <v>0</v>
      </c>
      <c r="K135" s="17">
        <f>SUM(K134:K134)</f>
        <v>1000000</v>
      </c>
    </row>
    <row r="136" spans="1:11" ht="50.1" customHeight="1" x14ac:dyDescent="0.2">
      <c r="A136" s="87"/>
      <c r="B136" s="77"/>
      <c r="C136" s="77" t="s">
        <v>239</v>
      </c>
      <c r="D136" s="77" t="s">
        <v>207</v>
      </c>
      <c r="E136" s="77" t="s">
        <v>205</v>
      </c>
      <c r="F136" s="77" t="s">
        <v>226</v>
      </c>
      <c r="G136" s="107">
        <v>2024</v>
      </c>
      <c r="H136" s="87">
        <f t="shared" ref="H136" si="11">SUM(I136,J136,K136)</f>
        <v>150000</v>
      </c>
      <c r="I136" s="108">
        <v>50000</v>
      </c>
      <c r="J136" s="87">
        <v>0</v>
      </c>
      <c r="K136" s="87">
        <v>100000</v>
      </c>
    </row>
    <row r="137" spans="1:11" ht="50.1" customHeight="1" x14ac:dyDescent="0.2">
      <c r="A137" s="87"/>
      <c r="B137" s="77"/>
      <c r="C137" s="77"/>
      <c r="D137" s="77"/>
      <c r="E137" s="77"/>
      <c r="F137" s="77"/>
      <c r="G137" s="107"/>
      <c r="H137" s="87"/>
      <c r="I137" s="108"/>
      <c r="J137" s="87"/>
      <c r="K137" s="87"/>
    </row>
    <row r="138" spans="1:11" ht="50.1" customHeight="1" x14ac:dyDescent="0.2">
      <c r="A138" s="87"/>
      <c r="B138" s="77"/>
      <c r="C138" s="77"/>
      <c r="D138" s="77"/>
      <c r="E138" s="77"/>
      <c r="F138" s="77"/>
      <c r="G138" s="14">
        <v>2025</v>
      </c>
      <c r="H138" s="18">
        <f t="shared" ref="H138:H141" si="12">SUM(I138,J138,K138)</f>
        <v>150000</v>
      </c>
      <c r="I138" s="19">
        <v>50000</v>
      </c>
      <c r="J138" s="18">
        <v>0</v>
      </c>
      <c r="K138" s="18">
        <v>100000</v>
      </c>
    </row>
    <row r="139" spans="1:11" ht="50.1" customHeight="1" x14ac:dyDescent="0.2">
      <c r="A139" s="87"/>
      <c r="B139" s="77"/>
      <c r="C139" s="77"/>
      <c r="D139" s="77"/>
      <c r="E139" s="77"/>
      <c r="F139" s="77"/>
      <c r="G139" s="15" t="s">
        <v>94</v>
      </c>
      <c r="H139" s="16">
        <f t="shared" si="12"/>
        <v>300000</v>
      </c>
      <c r="I139" s="17">
        <f>SUM(I136:I138)</f>
        <v>100000</v>
      </c>
      <c r="J139" s="16">
        <f>SUM(J136:J138)</f>
        <v>0</v>
      </c>
      <c r="K139" s="16">
        <f>SUM(K136:K138)</f>
        <v>200000</v>
      </c>
    </row>
    <row r="140" spans="1:11" ht="50.1" customHeight="1" x14ac:dyDescent="0.2">
      <c r="A140" s="87"/>
      <c r="B140" s="77"/>
      <c r="C140" s="77"/>
      <c r="D140" s="77" t="s">
        <v>135</v>
      </c>
      <c r="E140" s="96" t="s">
        <v>206</v>
      </c>
      <c r="F140" s="96" t="s">
        <v>247</v>
      </c>
      <c r="G140" s="14" t="s">
        <v>159</v>
      </c>
      <c r="H140" s="18">
        <f>SUM(I140,J140,K140)</f>
        <v>750000</v>
      </c>
      <c r="I140" s="19">
        <v>0</v>
      </c>
      <c r="J140" s="18">
        <v>0</v>
      </c>
      <c r="K140" s="18">
        <v>750000</v>
      </c>
    </row>
    <row r="141" spans="1:11" ht="50.1" customHeight="1" x14ac:dyDescent="0.2">
      <c r="A141" s="87"/>
      <c r="B141" s="77"/>
      <c r="C141" s="77"/>
      <c r="D141" s="77"/>
      <c r="E141" s="96"/>
      <c r="F141" s="96"/>
      <c r="G141" s="35" t="s">
        <v>94</v>
      </c>
      <c r="H141" s="16">
        <f t="shared" si="12"/>
        <v>750000</v>
      </c>
      <c r="I141" s="17">
        <f>SUM(I140)</f>
        <v>0</v>
      </c>
      <c r="J141" s="16">
        <f>SUM(J140)</f>
        <v>0</v>
      </c>
      <c r="K141" s="16">
        <f>SUM(K140)</f>
        <v>750000</v>
      </c>
    </row>
    <row r="142" spans="1:11" s="12" customFormat="1" ht="15.75" customHeight="1" x14ac:dyDescent="0.2">
      <c r="A142" s="67" t="s">
        <v>151</v>
      </c>
      <c r="B142" s="67"/>
      <c r="C142" s="67"/>
      <c r="D142" s="67"/>
      <c r="E142" s="67"/>
      <c r="F142" s="67"/>
      <c r="G142" s="67"/>
      <c r="H142" s="67"/>
      <c r="I142" s="67"/>
      <c r="J142" s="67"/>
      <c r="K142" s="67"/>
    </row>
    <row r="143" spans="1:11" ht="54.95" customHeight="1" x14ac:dyDescent="0.2">
      <c r="A143" s="87" t="s">
        <v>153</v>
      </c>
      <c r="B143" s="77" t="s">
        <v>63</v>
      </c>
      <c r="C143" s="77" t="s">
        <v>208</v>
      </c>
      <c r="D143" s="77" t="s">
        <v>209</v>
      </c>
      <c r="E143" s="77" t="s">
        <v>210</v>
      </c>
      <c r="F143" s="77" t="s">
        <v>211</v>
      </c>
      <c r="G143" s="14" t="s">
        <v>159</v>
      </c>
      <c r="H143" s="18">
        <f t="shared" ref="H143:H144" si="13">SUM(I143,J143,K143)</f>
        <v>75000</v>
      </c>
      <c r="I143" s="19">
        <v>25000</v>
      </c>
      <c r="J143" s="18">
        <v>0</v>
      </c>
      <c r="K143" s="18">
        <v>50000</v>
      </c>
    </row>
    <row r="144" spans="1:11" ht="54.95" customHeight="1" x14ac:dyDescent="0.2">
      <c r="A144" s="87"/>
      <c r="B144" s="77"/>
      <c r="C144" s="77"/>
      <c r="D144" s="77"/>
      <c r="E144" s="77"/>
      <c r="F144" s="77"/>
      <c r="G144" s="15" t="s">
        <v>94</v>
      </c>
      <c r="H144" s="16">
        <f t="shared" si="13"/>
        <v>75000</v>
      </c>
      <c r="I144" s="17">
        <f>SUM(I143:I143)</f>
        <v>25000</v>
      </c>
      <c r="J144" s="16">
        <f>SUM(J143:J143)</f>
        <v>0</v>
      </c>
      <c r="K144" s="16">
        <f>SUM(K143:K143)</f>
        <v>50000</v>
      </c>
    </row>
    <row r="145" spans="1:11" ht="60" customHeight="1" x14ac:dyDescent="0.2">
      <c r="A145" s="87"/>
      <c r="B145" s="77"/>
      <c r="C145" s="77"/>
      <c r="D145" s="88" t="s">
        <v>240</v>
      </c>
      <c r="E145" s="77" t="s">
        <v>213</v>
      </c>
      <c r="F145" s="77" t="s">
        <v>212</v>
      </c>
      <c r="G145" s="14" t="s">
        <v>159</v>
      </c>
      <c r="H145" s="18">
        <f>+I145+J145+K145</f>
        <v>150000</v>
      </c>
      <c r="I145" s="19">
        <v>20000</v>
      </c>
      <c r="J145" s="18">
        <v>0</v>
      </c>
      <c r="K145" s="18">
        <v>130000</v>
      </c>
    </row>
    <row r="146" spans="1:11" ht="60" customHeight="1" x14ac:dyDescent="0.2">
      <c r="A146" s="87"/>
      <c r="B146" s="77"/>
      <c r="C146" s="77"/>
      <c r="D146" s="88"/>
      <c r="E146" s="77"/>
      <c r="F146" s="77"/>
      <c r="G146" s="16" t="s">
        <v>94</v>
      </c>
      <c r="H146" s="16">
        <f>+I146+J146+K146</f>
        <v>150000</v>
      </c>
      <c r="I146" s="17">
        <f>SUM(I145:I145)</f>
        <v>20000</v>
      </c>
      <c r="J146" s="16">
        <f>SUM(J145:J145)</f>
        <v>0</v>
      </c>
      <c r="K146" s="16">
        <f>SUM(K145:K145)</f>
        <v>130000</v>
      </c>
    </row>
    <row r="147" spans="1:11" s="12" customFormat="1" ht="25.5" customHeight="1" x14ac:dyDescent="0.2">
      <c r="A147" s="67" t="s">
        <v>214</v>
      </c>
      <c r="B147" s="67"/>
      <c r="C147" s="67"/>
      <c r="D147" s="67"/>
      <c r="E147" s="67"/>
      <c r="F147" s="67"/>
      <c r="G147" s="67"/>
      <c r="H147" s="67"/>
      <c r="I147" s="67"/>
      <c r="J147" s="67"/>
      <c r="K147" s="67"/>
    </row>
    <row r="148" spans="1:11" ht="65.099999999999994" customHeight="1" x14ac:dyDescent="0.2">
      <c r="A148" s="77" t="s">
        <v>154</v>
      </c>
      <c r="B148" s="77" t="s">
        <v>138</v>
      </c>
      <c r="C148" s="77" t="s">
        <v>139</v>
      </c>
      <c r="D148" s="77" t="s">
        <v>241</v>
      </c>
      <c r="E148" s="78" t="s">
        <v>136</v>
      </c>
      <c r="F148" s="77" t="s">
        <v>248</v>
      </c>
      <c r="G148" s="14" t="s">
        <v>159</v>
      </c>
      <c r="H148" s="18">
        <f>+I148+J148+K148</f>
        <v>150000</v>
      </c>
      <c r="I148" s="19">
        <v>0</v>
      </c>
      <c r="J148" s="18">
        <v>0</v>
      </c>
      <c r="K148" s="18">
        <v>150000</v>
      </c>
    </row>
    <row r="149" spans="1:11" ht="65.099999999999994" customHeight="1" x14ac:dyDescent="0.2">
      <c r="A149" s="77"/>
      <c r="B149" s="77"/>
      <c r="C149" s="77"/>
      <c r="D149" s="77"/>
      <c r="E149" s="78"/>
      <c r="F149" s="77"/>
      <c r="G149" s="16" t="s">
        <v>94</v>
      </c>
      <c r="H149" s="16">
        <f>+I149+J149+K149</f>
        <v>150000</v>
      </c>
      <c r="I149" s="17">
        <f>SUM(I148:I148)</f>
        <v>0</v>
      </c>
      <c r="J149" s="16">
        <f>SUM(J148:J148)</f>
        <v>0</v>
      </c>
      <c r="K149" s="16">
        <f>SUM(K148:K148)</f>
        <v>150000</v>
      </c>
    </row>
    <row r="150" spans="1:11" ht="27" customHeight="1" x14ac:dyDescent="0.2">
      <c r="A150" s="70"/>
      <c r="B150" s="73"/>
      <c r="C150" s="74"/>
      <c r="D150" s="74"/>
      <c r="E150" s="74"/>
      <c r="F150" s="75"/>
      <c r="G150" s="65" t="s">
        <v>163</v>
      </c>
      <c r="H150" s="36">
        <f>+I150+J150+K150</f>
        <v>87285000</v>
      </c>
      <c r="I150" s="37">
        <f>+I149+I146+I144+I141+I139+I135+I132+I130+I125+I123+I120+I116+I112+I109+I106+I104+I99+I96+I91+I87+I83+I79+I74+I70+I66+I61+I57+I53+I50+I45+I39+I36+I32+I29+I24+I20+I17</f>
        <v>14685000</v>
      </c>
      <c r="J150" s="38">
        <f>+J149+J146+J144+J141+J139+J135+J132+J130+J125+J123+J120+J116+J112+J109+J106+J104+J99+J96+J91+J87+J83+J79+J74+J70+J66+J61+J57+J53+J50+J45+J39+J36+J32+J29+J24+J20+J17</f>
        <v>22790000</v>
      </c>
      <c r="K150" s="38">
        <f>K149+K146+K144+K141+K139+K135+K132+K130+K125+K123+K120+K116+K112+K109+K106+K104+K99+K96+K91+K87+K83+K79+K74+K70+K66+K61+K57+K53+K50+K45+K42+K39+K36+K32+K29+K24+K20+K17</f>
        <v>49810000</v>
      </c>
    </row>
    <row r="151" spans="1:11" s="52" customFormat="1" ht="27" customHeight="1" x14ac:dyDescent="0.2">
      <c r="A151" s="71"/>
      <c r="B151" s="79" t="s">
        <v>215</v>
      </c>
      <c r="C151" s="80"/>
      <c r="D151" s="80"/>
      <c r="E151" s="49">
        <f>H150</f>
        <v>87285000</v>
      </c>
      <c r="F151" s="48" t="s">
        <v>157</v>
      </c>
      <c r="G151" s="50"/>
      <c r="H151" s="50"/>
      <c r="I151" s="51"/>
      <c r="J151" s="50"/>
      <c r="K151" s="50"/>
    </row>
    <row r="152" spans="1:11" s="55" customFormat="1" ht="27" customHeight="1" x14ac:dyDescent="0.2">
      <c r="A152" s="71"/>
      <c r="B152" s="76" t="s">
        <v>145</v>
      </c>
      <c r="C152" s="76"/>
      <c r="D152" s="76"/>
      <c r="E152" s="76"/>
      <c r="F152" s="76"/>
      <c r="G152" s="53"/>
      <c r="H152" s="62"/>
      <c r="I152" s="66"/>
      <c r="J152" s="31"/>
      <c r="K152" s="31"/>
    </row>
    <row r="153" spans="1:11" s="55" customFormat="1" ht="27" customHeight="1" x14ac:dyDescent="0.2">
      <c r="A153" s="71"/>
      <c r="B153" s="45" t="s">
        <v>216</v>
      </c>
      <c r="C153" s="46"/>
      <c r="D153" s="46"/>
      <c r="E153" s="47">
        <f>I150</f>
        <v>14685000</v>
      </c>
      <c r="F153" s="48" t="s">
        <v>157</v>
      </c>
      <c r="G153" s="53"/>
      <c r="H153" s="53"/>
      <c r="I153" s="54"/>
      <c r="J153" s="53"/>
      <c r="K153" s="53"/>
    </row>
    <row r="154" spans="1:11" s="55" customFormat="1" ht="27" customHeight="1" x14ac:dyDescent="0.25">
      <c r="A154" s="71"/>
      <c r="B154" s="56" t="s">
        <v>253</v>
      </c>
      <c r="C154" s="57"/>
      <c r="D154" s="57"/>
      <c r="E154" s="58">
        <f>J150</f>
        <v>22790000</v>
      </c>
      <c r="F154" s="48" t="s">
        <v>157</v>
      </c>
      <c r="G154" s="59"/>
      <c r="H154" s="60"/>
      <c r="I154" s="63"/>
      <c r="J154" s="59"/>
      <c r="K154" s="36"/>
    </row>
    <row r="155" spans="1:11" s="55" customFormat="1" ht="27" customHeight="1" x14ac:dyDescent="0.25">
      <c r="A155" s="72"/>
      <c r="B155" s="56" t="s">
        <v>252</v>
      </c>
      <c r="C155" s="57"/>
      <c r="D155" s="57"/>
      <c r="E155" s="58">
        <f>K150</f>
        <v>49810000</v>
      </c>
      <c r="F155" s="48" t="s">
        <v>157</v>
      </c>
      <c r="G155" s="59"/>
      <c r="H155" s="64"/>
      <c r="I155" s="64"/>
      <c r="J155" s="64"/>
      <c r="K155" s="64"/>
    </row>
    <row r="156" spans="1:11" ht="27" customHeight="1" x14ac:dyDescent="0.2">
      <c r="A156" s="68"/>
      <c r="B156" s="68"/>
      <c r="C156" s="68"/>
      <c r="D156" s="68"/>
      <c r="E156" s="68"/>
      <c r="F156" s="68"/>
      <c r="G156" s="68"/>
      <c r="H156" s="68"/>
      <c r="I156" s="68"/>
      <c r="J156" s="68"/>
      <c r="K156" s="68"/>
    </row>
    <row r="157" spans="1:11" x14ac:dyDescent="0.2">
      <c r="A157" s="69"/>
      <c r="B157" s="69"/>
      <c r="C157" s="69"/>
      <c r="D157" s="69"/>
      <c r="E157" s="69"/>
      <c r="F157" s="69"/>
      <c r="G157" s="69"/>
      <c r="H157" s="69"/>
      <c r="I157" s="69"/>
      <c r="J157" s="69"/>
      <c r="K157" s="69"/>
    </row>
    <row r="158" spans="1:11" x14ac:dyDescent="0.2">
      <c r="A158" s="69"/>
      <c r="B158" s="69"/>
      <c r="C158" s="69"/>
      <c r="D158" s="69"/>
      <c r="E158" s="69"/>
      <c r="F158" s="69"/>
      <c r="G158" s="69"/>
      <c r="H158" s="69"/>
      <c r="I158" s="69"/>
      <c r="J158" s="69"/>
      <c r="K158" s="69"/>
    </row>
    <row r="159" spans="1:11" x14ac:dyDescent="0.2">
      <c r="A159" s="69"/>
      <c r="B159" s="69"/>
      <c r="C159" s="69"/>
      <c r="D159" s="69"/>
      <c r="E159" s="69"/>
      <c r="F159" s="69"/>
      <c r="G159" s="69"/>
      <c r="H159" s="69"/>
      <c r="I159" s="69"/>
      <c r="J159" s="69"/>
      <c r="K159" s="69"/>
    </row>
    <row r="160" spans="1:11" x14ac:dyDescent="0.2">
      <c r="A160" s="6"/>
      <c r="B160" s="6"/>
      <c r="C160" s="6"/>
      <c r="D160" s="6"/>
      <c r="E160" s="6"/>
      <c r="F160" s="6"/>
      <c r="G160" s="6"/>
      <c r="H160" s="6"/>
      <c r="I160" s="9"/>
      <c r="J160" s="6"/>
      <c r="K160" s="6"/>
    </row>
    <row r="161" spans="1:11" x14ac:dyDescent="0.2">
      <c r="A161" s="6"/>
      <c r="B161" s="6"/>
      <c r="C161" s="6"/>
      <c r="D161" s="6"/>
      <c r="E161" s="6"/>
      <c r="F161" s="6"/>
      <c r="G161" s="6"/>
      <c r="H161" s="6"/>
      <c r="I161" s="9"/>
      <c r="J161" s="6"/>
      <c r="K161" s="6"/>
    </row>
    <row r="162" spans="1:11" x14ac:dyDescent="0.2">
      <c r="A162" s="6"/>
      <c r="B162" s="6"/>
      <c r="C162" s="6"/>
      <c r="D162" s="6"/>
      <c r="E162" s="6"/>
      <c r="F162" s="6"/>
      <c r="G162" s="6"/>
      <c r="H162" s="6"/>
      <c r="I162" s="9"/>
      <c r="J162" s="6"/>
      <c r="K162" s="6"/>
    </row>
    <row r="163" spans="1:11" x14ac:dyDescent="0.2">
      <c r="A163" s="6"/>
      <c r="B163" s="6"/>
      <c r="C163" s="6"/>
      <c r="D163" s="6"/>
      <c r="E163" s="6"/>
      <c r="F163" s="6"/>
      <c r="G163" s="6"/>
      <c r="H163" s="6"/>
      <c r="I163" s="9"/>
      <c r="J163" s="6"/>
      <c r="K163" s="6"/>
    </row>
    <row r="164" spans="1:11" x14ac:dyDescent="0.2">
      <c r="A164" s="6"/>
      <c r="B164" s="6"/>
      <c r="C164" s="6"/>
      <c r="D164" s="6"/>
      <c r="E164" s="6"/>
      <c r="F164" s="6"/>
      <c r="G164" s="6"/>
      <c r="H164" s="6"/>
      <c r="I164" s="9"/>
      <c r="J164" s="6"/>
      <c r="K164" s="6"/>
    </row>
    <row r="165" spans="1:11" x14ac:dyDescent="0.2">
      <c r="A165" s="6"/>
      <c r="B165" s="6"/>
      <c r="C165" s="6"/>
      <c r="D165" s="6"/>
      <c r="E165" s="6"/>
      <c r="F165" s="6"/>
      <c r="G165" s="6"/>
      <c r="H165" s="6"/>
      <c r="I165" s="9"/>
      <c r="J165" s="6"/>
      <c r="K165" s="6"/>
    </row>
    <row r="166" spans="1:11" x14ac:dyDescent="0.2">
      <c r="A166" s="6"/>
      <c r="B166" s="6"/>
      <c r="C166" s="6"/>
      <c r="D166" s="6"/>
      <c r="E166" s="6"/>
      <c r="F166" s="6"/>
      <c r="G166" s="6"/>
      <c r="H166" s="6"/>
      <c r="I166" s="9"/>
      <c r="J166" s="6"/>
      <c r="K166" s="6"/>
    </row>
    <row r="167" spans="1:11" x14ac:dyDescent="0.2">
      <c r="A167" s="6"/>
      <c r="B167" s="6"/>
      <c r="C167" s="6"/>
      <c r="D167" s="6"/>
      <c r="E167" s="6"/>
      <c r="F167" s="6"/>
      <c r="G167" s="6"/>
      <c r="H167" s="6"/>
      <c r="I167" s="9"/>
      <c r="J167" s="6"/>
      <c r="K167" s="6"/>
    </row>
    <row r="168" spans="1:11" x14ac:dyDescent="0.2">
      <c r="A168" s="6"/>
      <c r="B168" s="6"/>
      <c r="C168" s="6"/>
      <c r="D168" s="6"/>
      <c r="E168" s="6"/>
      <c r="F168" s="6"/>
      <c r="G168" s="6"/>
      <c r="H168" s="6"/>
      <c r="I168" s="9"/>
      <c r="J168" s="6"/>
      <c r="K168" s="6"/>
    </row>
    <row r="169" spans="1:11" x14ac:dyDescent="0.2">
      <c r="A169" s="6"/>
      <c r="B169" s="6"/>
      <c r="C169" s="6"/>
      <c r="D169" s="6"/>
      <c r="E169" s="6"/>
      <c r="F169" s="6"/>
      <c r="G169" s="6"/>
      <c r="H169" s="6"/>
      <c r="I169" s="9"/>
      <c r="J169" s="6"/>
      <c r="K169" s="6"/>
    </row>
    <row r="170" spans="1:11" x14ac:dyDescent="0.2">
      <c r="A170" s="6"/>
      <c r="B170" s="6"/>
      <c r="C170" s="6"/>
      <c r="D170" s="6"/>
      <c r="E170" s="6"/>
      <c r="F170" s="6"/>
      <c r="G170" s="6"/>
      <c r="H170" s="6"/>
      <c r="I170" s="9"/>
      <c r="J170" s="6"/>
      <c r="K170" s="6"/>
    </row>
    <row r="171" spans="1:11" x14ac:dyDescent="0.2">
      <c r="A171" s="6"/>
      <c r="B171" s="6"/>
      <c r="C171" s="6"/>
      <c r="D171" s="6"/>
      <c r="E171" s="6"/>
      <c r="F171" s="6"/>
      <c r="G171" s="6"/>
      <c r="H171" s="6"/>
      <c r="I171" s="9"/>
      <c r="J171" s="6"/>
      <c r="K171" s="6"/>
    </row>
    <row r="172" spans="1:11" x14ac:dyDescent="0.2">
      <c r="A172" s="6"/>
      <c r="B172" s="6"/>
      <c r="C172" s="6"/>
      <c r="D172" s="6"/>
      <c r="E172" s="6"/>
      <c r="F172" s="6"/>
      <c r="G172" s="6"/>
      <c r="H172" s="6"/>
      <c r="I172" s="9"/>
      <c r="J172" s="6"/>
      <c r="K172" s="6"/>
    </row>
    <row r="173" spans="1:11" x14ac:dyDescent="0.2">
      <c r="A173" s="6"/>
      <c r="B173" s="6"/>
      <c r="C173" s="6"/>
      <c r="D173" s="6"/>
      <c r="E173" s="6"/>
      <c r="F173" s="6"/>
      <c r="G173" s="6"/>
      <c r="H173" s="6"/>
      <c r="I173" s="9"/>
      <c r="J173" s="6"/>
      <c r="K173" s="6"/>
    </row>
    <row r="174" spans="1:11" x14ac:dyDescent="0.2">
      <c r="A174" s="6"/>
      <c r="B174" s="6"/>
      <c r="C174" s="6"/>
      <c r="D174" s="6"/>
      <c r="E174" s="6"/>
      <c r="F174" s="6"/>
      <c r="G174" s="6"/>
      <c r="H174" s="6"/>
      <c r="I174" s="9"/>
      <c r="J174" s="6"/>
      <c r="K174" s="6"/>
    </row>
    <row r="175" spans="1:11" x14ac:dyDescent="0.2">
      <c r="A175" s="6"/>
      <c r="B175" s="6"/>
      <c r="C175" s="6"/>
      <c r="D175" s="6"/>
      <c r="E175" s="6"/>
      <c r="F175" s="6"/>
      <c r="G175" s="6"/>
      <c r="H175" s="6"/>
      <c r="I175" s="9"/>
      <c r="J175" s="6"/>
      <c r="K175" s="6"/>
    </row>
    <row r="176" spans="1:11" x14ac:dyDescent="0.2">
      <c r="A176" s="6"/>
      <c r="B176" s="6"/>
      <c r="C176" s="6"/>
      <c r="D176" s="6"/>
      <c r="E176" s="6"/>
      <c r="F176" s="6"/>
      <c r="G176" s="6"/>
      <c r="H176" s="6"/>
      <c r="I176" s="9"/>
      <c r="J176" s="6"/>
      <c r="K176" s="6"/>
    </row>
    <row r="177" spans="1:11" x14ac:dyDescent="0.2">
      <c r="A177" s="6"/>
      <c r="B177" s="6"/>
      <c r="C177" s="6"/>
      <c r="D177" s="6"/>
      <c r="E177" s="6"/>
      <c r="F177" s="6"/>
      <c r="G177" s="6"/>
      <c r="H177" s="6"/>
      <c r="I177" s="9"/>
      <c r="J177" s="6"/>
      <c r="K177" s="6"/>
    </row>
    <row r="178" spans="1:11" x14ac:dyDescent="0.2">
      <c r="A178" s="6"/>
      <c r="B178" s="6"/>
      <c r="C178" s="6"/>
      <c r="D178" s="6"/>
      <c r="E178" s="6"/>
      <c r="F178" s="6"/>
      <c r="G178" s="6"/>
      <c r="H178" s="6"/>
      <c r="I178" s="9"/>
      <c r="J178" s="6"/>
      <c r="K178" s="6"/>
    </row>
    <row r="179" spans="1:11" x14ac:dyDescent="0.2">
      <c r="A179" s="6"/>
      <c r="B179" s="6"/>
      <c r="C179" s="6"/>
      <c r="D179" s="6"/>
      <c r="E179" s="6"/>
      <c r="F179" s="6"/>
      <c r="G179" s="6"/>
      <c r="H179" s="6"/>
      <c r="I179" s="9"/>
      <c r="J179" s="6"/>
      <c r="K179" s="6"/>
    </row>
    <row r="180" spans="1:11" x14ac:dyDescent="0.2">
      <c r="A180" s="6"/>
      <c r="B180" s="6"/>
      <c r="C180" s="6"/>
      <c r="D180" s="6"/>
      <c r="E180" s="6"/>
      <c r="F180" s="6"/>
      <c r="G180" s="6"/>
      <c r="H180" s="6"/>
      <c r="I180" s="9"/>
      <c r="J180" s="6"/>
      <c r="K180" s="6"/>
    </row>
    <row r="181" spans="1:11" x14ac:dyDescent="0.2">
      <c r="A181" s="6"/>
      <c r="B181" s="6"/>
      <c r="C181" s="6"/>
      <c r="D181" s="6"/>
      <c r="E181" s="6"/>
      <c r="F181" s="6"/>
      <c r="G181" s="6"/>
      <c r="H181" s="6"/>
      <c r="I181" s="9"/>
      <c r="J181" s="6"/>
      <c r="K181" s="6"/>
    </row>
    <row r="182" spans="1:11" x14ac:dyDescent="0.2">
      <c r="A182" s="6"/>
      <c r="B182" s="6"/>
      <c r="C182" s="6"/>
      <c r="D182" s="6"/>
      <c r="E182" s="6"/>
      <c r="F182" s="6"/>
      <c r="G182" s="6"/>
      <c r="H182" s="6"/>
      <c r="I182" s="9"/>
      <c r="J182" s="6"/>
      <c r="K182" s="6"/>
    </row>
    <row r="183" spans="1:11" x14ac:dyDescent="0.2">
      <c r="A183" s="6"/>
      <c r="B183" s="6"/>
      <c r="C183" s="6"/>
      <c r="D183" s="6"/>
      <c r="E183" s="6"/>
      <c r="F183" s="6"/>
      <c r="G183" s="6"/>
      <c r="H183" s="6"/>
      <c r="I183" s="9"/>
      <c r="J183" s="6"/>
      <c r="K183" s="6"/>
    </row>
    <row r="184" spans="1:11" x14ac:dyDescent="0.2">
      <c r="A184" s="6"/>
      <c r="B184" s="6"/>
      <c r="C184" s="6"/>
      <c r="D184" s="6"/>
      <c r="E184" s="6"/>
      <c r="F184" s="6"/>
      <c r="G184" s="6"/>
      <c r="H184" s="6"/>
      <c r="I184" s="9"/>
      <c r="J184" s="6"/>
      <c r="K184" s="6"/>
    </row>
    <row r="185" spans="1:11" x14ac:dyDescent="0.2">
      <c r="A185" s="6"/>
      <c r="B185" s="6"/>
      <c r="C185" s="6"/>
      <c r="D185" s="6"/>
      <c r="E185" s="6"/>
      <c r="F185" s="6"/>
      <c r="G185" s="6"/>
      <c r="H185" s="6"/>
      <c r="I185" s="9"/>
      <c r="J185" s="6"/>
      <c r="K185" s="6"/>
    </row>
    <row r="186" spans="1:11" x14ac:dyDescent="0.2">
      <c r="A186" s="6"/>
      <c r="B186" s="6"/>
      <c r="C186" s="6"/>
      <c r="D186" s="6"/>
      <c r="E186" s="6"/>
      <c r="F186" s="6"/>
      <c r="G186" s="6"/>
      <c r="H186" s="6"/>
      <c r="I186" s="9"/>
      <c r="J186" s="6"/>
      <c r="K186" s="6"/>
    </row>
    <row r="187" spans="1:11" x14ac:dyDescent="0.2">
      <c r="A187" s="6"/>
      <c r="B187" s="6"/>
      <c r="C187" s="6"/>
      <c r="D187" s="6"/>
      <c r="E187" s="6"/>
      <c r="F187" s="6"/>
      <c r="G187" s="6"/>
      <c r="H187" s="6"/>
      <c r="I187" s="9"/>
      <c r="J187" s="6"/>
      <c r="K187" s="6"/>
    </row>
    <row r="188" spans="1:11" x14ac:dyDescent="0.2">
      <c r="A188" s="6"/>
      <c r="B188" s="6"/>
      <c r="C188" s="6"/>
      <c r="D188" s="6"/>
      <c r="E188" s="6"/>
      <c r="F188" s="6"/>
      <c r="G188" s="6"/>
      <c r="H188" s="6"/>
      <c r="I188" s="9"/>
      <c r="J188" s="6"/>
      <c r="K188" s="6"/>
    </row>
    <row r="189" spans="1:11" x14ac:dyDescent="0.2">
      <c r="A189" s="6"/>
      <c r="B189" s="6"/>
      <c r="C189" s="6"/>
      <c r="D189" s="6"/>
      <c r="E189" s="6"/>
      <c r="F189" s="6"/>
      <c r="G189" s="6"/>
      <c r="H189" s="6"/>
      <c r="I189" s="9"/>
      <c r="J189" s="6"/>
      <c r="K189" s="6"/>
    </row>
    <row r="190" spans="1:11" x14ac:dyDescent="0.2">
      <c r="A190" s="6"/>
      <c r="B190" s="6"/>
      <c r="C190" s="6"/>
      <c r="D190" s="6"/>
      <c r="E190" s="6"/>
      <c r="F190" s="6"/>
      <c r="G190" s="6"/>
      <c r="H190" s="6"/>
      <c r="I190" s="9"/>
      <c r="J190" s="6"/>
      <c r="K190" s="6"/>
    </row>
    <row r="191" spans="1:11" x14ac:dyDescent="0.2">
      <c r="A191" s="6"/>
      <c r="B191" s="6"/>
      <c r="C191" s="6"/>
      <c r="D191" s="6"/>
      <c r="E191" s="6"/>
      <c r="F191" s="6"/>
      <c r="G191" s="6"/>
      <c r="H191" s="6"/>
      <c r="I191" s="9"/>
      <c r="J191" s="6"/>
      <c r="K191" s="6"/>
    </row>
    <row r="192" spans="1:11" x14ac:dyDescent="0.2">
      <c r="A192" s="6"/>
      <c r="B192" s="6"/>
      <c r="C192" s="6"/>
      <c r="D192" s="6"/>
      <c r="E192" s="6"/>
      <c r="F192" s="6"/>
      <c r="G192" s="6"/>
      <c r="H192" s="6"/>
      <c r="I192" s="9"/>
      <c r="J192" s="6"/>
      <c r="K192" s="6"/>
    </row>
    <row r="193" spans="1:11" x14ac:dyDescent="0.2">
      <c r="A193" s="6"/>
      <c r="B193" s="6"/>
      <c r="C193" s="6"/>
      <c r="D193" s="6"/>
      <c r="E193" s="6"/>
      <c r="F193" s="6"/>
      <c r="G193" s="6"/>
      <c r="H193" s="6"/>
      <c r="I193" s="9"/>
      <c r="J193" s="6"/>
      <c r="K193" s="6"/>
    </row>
    <row r="194" spans="1:11" x14ac:dyDescent="0.2">
      <c r="A194" s="6"/>
      <c r="B194" s="6"/>
      <c r="C194" s="6"/>
      <c r="D194" s="6"/>
      <c r="E194" s="6"/>
      <c r="F194" s="6"/>
      <c r="G194" s="6"/>
      <c r="H194" s="6"/>
      <c r="I194" s="9"/>
      <c r="J194" s="6"/>
      <c r="K194" s="6"/>
    </row>
    <row r="195" spans="1:11" x14ac:dyDescent="0.2">
      <c r="A195" s="6"/>
      <c r="B195" s="6"/>
      <c r="C195" s="6"/>
      <c r="D195" s="6"/>
      <c r="E195" s="6"/>
      <c r="F195" s="6"/>
      <c r="G195" s="6"/>
      <c r="H195" s="6"/>
      <c r="I195" s="9"/>
      <c r="J195" s="6"/>
      <c r="K195" s="6"/>
    </row>
    <row r="196" spans="1:11" x14ac:dyDescent="0.2">
      <c r="A196" s="6"/>
      <c r="B196" s="6"/>
      <c r="C196" s="6"/>
      <c r="D196" s="6"/>
      <c r="E196" s="6"/>
      <c r="F196" s="6"/>
      <c r="G196" s="6"/>
      <c r="H196" s="6"/>
      <c r="I196" s="9"/>
      <c r="J196" s="6"/>
      <c r="K196" s="6"/>
    </row>
    <row r="197" spans="1:11" x14ac:dyDescent="0.2">
      <c r="A197" s="6"/>
      <c r="B197" s="6"/>
      <c r="C197" s="6"/>
      <c r="D197" s="6"/>
      <c r="E197" s="6"/>
      <c r="F197" s="6"/>
      <c r="G197" s="6"/>
      <c r="H197" s="6"/>
      <c r="I197" s="9"/>
      <c r="J197" s="6"/>
      <c r="K197" s="6"/>
    </row>
    <row r="198" spans="1:11" x14ac:dyDescent="0.2">
      <c r="A198" s="6"/>
      <c r="B198" s="6"/>
      <c r="C198" s="6"/>
      <c r="D198" s="6"/>
      <c r="E198" s="6"/>
      <c r="F198" s="6"/>
      <c r="G198" s="6"/>
      <c r="H198" s="6"/>
      <c r="I198" s="9"/>
      <c r="J198" s="6"/>
      <c r="K198" s="6"/>
    </row>
    <row r="199" spans="1:11" x14ac:dyDescent="0.2">
      <c r="A199" s="6"/>
      <c r="B199" s="6"/>
      <c r="C199" s="6"/>
      <c r="D199" s="6"/>
      <c r="E199" s="6"/>
      <c r="F199" s="6"/>
      <c r="G199" s="6"/>
      <c r="H199" s="6"/>
      <c r="I199" s="9"/>
      <c r="J199" s="6"/>
      <c r="K199" s="6"/>
    </row>
    <row r="200" spans="1:11" x14ac:dyDescent="0.2">
      <c r="A200" s="6"/>
      <c r="B200" s="6"/>
      <c r="C200" s="6"/>
      <c r="D200" s="6"/>
      <c r="E200" s="6"/>
      <c r="F200" s="6"/>
      <c r="G200" s="6"/>
      <c r="H200" s="6"/>
      <c r="I200" s="9"/>
      <c r="J200" s="6"/>
      <c r="K200" s="6"/>
    </row>
    <row r="201" spans="1:11" x14ac:dyDescent="0.2">
      <c r="A201" s="6"/>
      <c r="B201" s="6"/>
      <c r="C201" s="6"/>
      <c r="D201" s="6"/>
      <c r="E201" s="6"/>
      <c r="F201" s="6"/>
      <c r="G201" s="6"/>
      <c r="H201" s="6"/>
      <c r="I201" s="9"/>
      <c r="J201" s="6"/>
      <c r="K201" s="6"/>
    </row>
    <row r="202" spans="1:11" x14ac:dyDescent="0.2">
      <c r="A202" s="6"/>
      <c r="B202" s="6"/>
      <c r="C202" s="6"/>
      <c r="D202" s="6"/>
      <c r="E202" s="6"/>
      <c r="F202" s="6"/>
      <c r="G202" s="6"/>
      <c r="H202" s="6"/>
      <c r="I202" s="9"/>
      <c r="J202" s="6"/>
      <c r="K202" s="6"/>
    </row>
    <row r="203" spans="1:11" x14ac:dyDescent="0.2">
      <c r="A203" s="6"/>
      <c r="B203" s="6"/>
      <c r="C203" s="6"/>
      <c r="D203" s="6"/>
      <c r="E203" s="6"/>
      <c r="F203" s="6"/>
      <c r="G203" s="6"/>
      <c r="H203" s="6"/>
      <c r="I203" s="9"/>
      <c r="J203" s="6"/>
      <c r="K203" s="6"/>
    </row>
    <row r="204" spans="1:11" x14ac:dyDescent="0.2">
      <c r="A204" s="6"/>
      <c r="B204" s="6"/>
      <c r="C204" s="6"/>
      <c r="D204" s="6"/>
      <c r="E204" s="6"/>
      <c r="F204" s="6"/>
      <c r="G204" s="6"/>
      <c r="H204" s="6"/>
      <c r="I204" s="9"/>
      <c r="J204" s="6"/>
      <c r="K204" s="6"/>
    </row>
    <row r="205" spans="1:11" x14ac:dyDescent="0.2">
      <c r="A205" s="6"/>
      <c r="B205" s="6"/>
      <c r="C205" s="6"/>
      <c r="D205" s="6"/>
      <c r="E205" s="6"/>
      <c r="F205" s="6"/>
      <c r="G205" s="6"/>
      <c r="H205" s="6"/>
      <c r="I205" s="9"/>
      <c r="J205" s="6"/>
      <c r="K205" s="6"/>
    </row>
    <row r="206" spans="1:11" x14ac:dyDescent="0.2">
      <c r="A206" s="6"/>
      <c r="B206" s="6"/>
      <c r="C206" s="6"/>
      <c r="D206" s="6"/>
      <c r="E206" s="6"/>
      <c r="F206" s="6"/>
      <c r="G206" s="6"/>
      <c r="H206" s="6"/>
      <c r="I206" s="9"/>
      <c r="J206" s="6"/>
      <c r="K206" s="6"/>
    </row>
    <row r="207" spans="1:11" x14ac:dyDescent="0.2">
      <c r="A207" s="6"/>
      <c r="B207" s="6"/>
      <c r="C207" s="6"/>
      <c r="D207" s="6"/>
      <c r="E207" s="6"/>
      <c r="F207" s="6"/>
      <c r="G207" s="6"/>
      <c r="H207" s="6"/>
      <c r="I207" s="9"/>
      <c r="J207" s="6"/>
      <c r="K207" s="6"/>
    </row>
    <row r="208" spans="1:11" x14ac:dyDescent="0.2">
      <c r="A208" s="6"/>
      <c r="B208" s="6"/>
      <c r="C208" s="6"/>
      <c r="D208" s="6"/>
      <c r="E208" s="6"/>
      <c r="F208" s="6"/>
      <c r="G208" s="6"/>
      <c r="H208" s="6"/>
      <c r="I208" s="9"/>
      <c r="J208" s="6"/>
      <c r="K208" s="6"/>
    </row>
    <row r="209" spans="1:11" x14ac:dyDescent="0.2">
      <c r="A209" s="6"/>
      <c r="B209" s="6"/>
      <c r="C209" s="6"/>
      <c r="D209" s="6"/>
      <c r="E209" s="6"/>
      <c r="F209" s="6"/>
      <c r="G209" s="6"/>
      <c r="H209" s="6"/>
      <c r="I209" s="9"/>
      <c r="J209" s="6"/>
      <c r="K209" s="6"/>
    </row>
    <row r="210" spans="1:11" x14ac:dyDescent="0.2">
      <c r="A210" s="6"/>
      <c r="B210" s="6"/>
      <c r="C210" s="6"/>
      <c r="D210" s="6"/>
      <c r="E210" s="6"/>
      <c r="F210" s="6"/>
      <c r="G210" s="6"/>
      <c r="H210" s="6"/>
      <c r="I210" s="9"/>
      <c r="J210" s="6"/>
      <c r="K210" s="6"/>
    </row>
    <row r="211" spans="1:11" x14ac:dyDescent="0.2">
      <c r="A211" s="6"/>
      <c r="B211" s="6"/>
      <c r="C211" s="6"/>
      <c r="D211" s="6"/>
      <c r="E211" s="6"/>
      <c r="F211" s="6"/>
      <c r="G211" s="6"/>
      <c r="H211" s="6"/>
      <c r="I211" s="9"/>
      <c r="J211" s="6"/>
      <c r="K211" s="6"/>
    </row>
    <row r="212" spans="1:11" x14ac:dyDescent="0.2">
      <c r="A212" s="6"/>
      <c r="B212" s="6"/>
      <c r="C212" s="6"/>
      <c r="D212" s="6"/>
      <c r="E212" s="6"/>
      <c r="F212" s="6"/>
      <c r="G212" s="6"/>
      <c r="H212" s="6"/>
      <c r="I212" s="9"/>
      <c r="J212" s="6"/>
      <c r="K212" s="6"/>
    </row>
    <row r="213" spans="1:11" x14ac:dyDescent="0.2">
      <c r="A213" s="6"/>
      <c r="B213" s="6"/>
      <c r="C213" s="6"/>
      <c r="D213" s="6"/>
      <c r="E213" s="6"/>
      <c r="F213" s="6"/>
      <c r="G213" s="6"/>
      <c r="H213" s="6"/>
      <c r="I213" s="9"/>
      <c r="J213" s="6"/>
      <c r="K213" s="6"/>
    </row>
    <row r="214" spans="1:11" x14ac:dyDescent="0.2">
      <c r="A214" s="6"/>
      <c r="B214" s="6"/>
      <c r="C214" s="6"/>
      <c r="D214" s="6"/>
      <c r="E214" s="6"/>
      <c r="F214" s="6"/>
      <c r="G214" s="6"/>
      <c r="H214" s="6"/>
      <c r="I214" s="9"/>
      <c r="J214" s="6"/>
      <c r="K214" s="6"/>
    </row>
    <row r="215" spans="1:11" x14ac:dyDescent="0.2">
      <c r="A215" s="6"/>
      <c r="B215" s="6"/>
      <c r="C215" s="6"/>
      <c r="D215" s="6"/>
      <c r="E215" s="6"/>
      <c r="F215" s="6"/>
      <c r="G215" s="6"/>
      <c r="H215" s="6"/>
      <c r="I215" s="9"/>
      <c r="J215" s="6"/>
      <c r="K215" s="6"/>
    </row>
    <row r="216" spans="1:11" x14ac:dyDescent="0.2">
      <c r="A216" s="6"/>
      <c r="B216" s="6"/>
      <c r="C216" s="6"/>
      <c r="D216" s="6"/>
      <c r="E216" s="6"/>
      <c r="F216" s="6"/>
      <c r="G216" s="6"/>
      <c r="H216" s="6"/>
      <c r="I216" s="9"/>
      <c r="J216" s="6"/>
      <c r="K216" s="6"/>
    </row>
    <row r="217" spans="1:11" x14ac:dyDescent="0.2">
      <c r="A217" s="6"/>
      <c r="B217" s="6"/>
      <c r="C217" s="6"/>
      <c r="D217" s="6"/>
      <c r="E217" s="6"/>
      <c r="F217" s="6"/>
      <c r="G217" s="6"/>
      <c r="H217" s="6"/>
      <c r="I217" s="9"/>
      <c r="J217" s="6"/>
      <c r="K217" s="6"/>
    </row>
    <row r="218" spans="1:11" x14ac:dyDescent="0.2">
      <c r="A218" s="6"/>
      <c r="B218" s="6"/>
      <c r="C218" s="6"/>
      <c r="D218" s="6"/>
      <c r="E218" s="6"/>
      <c r="F218" s="6"/>
      <c r="G218" s="6"/>
      <c r="H218" s="6"/>
      <c r="I218" s="9"/>
      <c r="J218" s="6"/>
      <c r="K218" s="6"/>
    </row>
    <row r="219" spans="1:11" x14ac:dyDescent="0.2">
      <c r="A219" s="6"/>
      <c r="B219" s="6"/>
      <c r="C219" s="6"/>
      <c r="D219" s="6"/>
      <c r="E219" s="6"/>
      <c r="F219" s="6"/>
      <c r="G219" s="6"/>
      <c r="H219" s="6"/>
      <c r="I219" s="9"/>
      <c r="J219" s="6"/>
      <c r="K219" s="6"/>
    </row>
    <row r="220" spans="1:11" x14ac:dyDescent="0.2">
      <c r="A220" s="6"/>
      <c r="B220" s="6"/>
      <c r="C220" s="6"/>
      <c r="D220" s="6"/>
      <c r="E220" s="6"/>
      <c r="F220" s="6"/>
      <c r="G220" s="6"/>
      <c r="H220" s="6"/>
      <c r="I220" s="9"/>
      <c r="J220" s="6"/>
      <c r="K220" s="6"/>
    </row>
    <row r="221" spans="1:11" x14ac:dyDescent="0.2">
      <c r="A221" s="6"/>
      <c r="B221" s="6"/>
      <c r="C221" s="6"/>
      <c r="D221" s="6"/>
      <c r="E221" s="6"/>
      <c r="F221" s="6"/>
      <c r="G221" s="6"/>
      <c r="H221" s="6"/>
      <c r="I221" s="9"/>
      <c r="J221" s="6"/>
      <c r="K221" s="6"/>
    </row>
    <row r="222" spans="1:11" x14ac:dyDescent="0.2">
      <c r="A222" s="6"/>
      <c r="B222" s="6"/>
      <c r="C222" s="6"/>
      <c r="D222" s="6"/>
      <c r="E222" s="6"/>
      <c r="F222" s="6"/>
      <c r="G222" s="6"/>
      <c r="H222" s="6"/>
      <c r="I222" s="9"/>
      <c r="J222" s="6"/>
      <c r="K222" s="6"/>
    </row>
  </sheetData>
  <mergeCells count="228">
    <mergeCell ref="A143:A146"/>
    <mergeCell ref="F131:F132"/>
    <mergeCell ref="E131:E132"/>
    <mergeCell ref="D131:D132"/>
    <mergeCell ref="C131:C132"/>
    <mergeCell ref="B131:B132"/>
    <mergeCell ref="I136:I137"/>
    <mergeCell ref="J136:J137"/>
    <mergeCell ref="D145:D146"/>
    <mergeCell ref="E145:E146"/>
    <mergeCell ref="F145:F146"/>
    <mergeCell ref="B143:B146"/>
    <mergeCell ref="C143:C146"/>
    <mergeCell ref="D143:D144"/>
    <mergeCell ref="E143:E144"/>
    <mergeCell ref="F143:F144"/>
    <mergeCell ref="A142:K142"/>
    <mergeCell ref="A131:A132"/>
    <mergeCell ref="G136:G137"/>
    <mergeCell ref="H136:H137"/>
    <mergeCell ref="A133:K133"/>
    <mergeCell ref="B134:B141"/>
    <mergeCell ref="D140:D141"/>
    <mergeCell ref="E140:E141"/>
    <mergeCell ref="F140:F141"/>
    <mergeCell ref="D136:D139"/>
    <mergeCell ref="E136:E139"/>
    <mergeCell ref="F136:F139"/>
    <mergeCell ref="C134:C135"/>
    <mergeCell ref="C136:C141"/>
    <mergeCell ref="E134:E135"/>
    <mergeCell ref="F134:F135"/>
    <mergeCell ref="K136:K137"/>
    <mergeCell ref="A134:A141"/>
    <mergeCell ref="D134:D135"/>
    <mergeCell ref="C80:C83"/>
    <mergeCell ref="D118:D120"/>
    <mergeCell ref="E127:E130"/>
    <mergeCell ref="D127:D130"/>
    <mergeCell ref="B127:B130"/>
    <mergeCell ref="A127:A130"/>
    <mergeCell ref="E88:E91"/>
    <mergeCell ref="B93:B100"/>
    <mergeCell ref="A101:K101"/>
    <mergeCell ref="D93:D96"/>
    <mergeCell ref="E93:E96"/>
    <mergeCell ref="C97:C99"/>
    <mergeCell ref="D97:D99"/>
    <mergeCell ref="E97:E99"/>
    <mergeCell ref="F97:F99"/>
    <mergeCell ref="F127:F130"/>
    <mergeCell ref="A126:K126"/>
    <mergeCell ref="C127:C130"/>
    <mergeCell ref="C102:C106"/>
    <mergeCell ref="A102:A106"/>
    <mergeCell ref="A75:K75"/>
    <mergeCell ref="A88:A91"/>
    <mergeCell ref="E80:E83"/>
    <mergeCell ref="A110:A116"/>
    <mergeCell ref="A107:A109"/>
    <mergeCell ref="D113:D116"/>
    <mergeCell ref="E113:E116"/>
    <mergeCell ref="F113:F116"/>
    <mergeCell ref="D110:D112"/>
    <mergeCell ref="E110:E112"/>
    <mergeCell ref="F110:F112"/>
    <mergeCell ref="B107:B109"/>
    <mergeCell ref="C107:C109"/>
    <mergeCell ref="D107:D109"/>
    <mergeCell ref="E107:E109"/>
    <mergeCell ref="F107:F109"/>
    <mergeCell ref="C110:C116"/>
    <mergeCell ref="B102:B106"/>
    <mergeCell ref="D105:D106"/>
    <mergeCell ref="E105:E106"/>
    <mergeCell ref="A93:A100"/>
    <mergeCell ref="D102:D104"/>
    <mergeCell ref="E102:E104"/>
    <mergeCell ref="F102:F104"/>
    <mergeCell ref="A62:K62"/>
    <mergeCell ref="A63:A74"/>
    <mergeCell ref="A92:K92"/>
    <mergeCell ref="F93:F96"/>
    <mergeCell ref="F80:F83"/>
    <mergeCell ref="C76:C79"/>
    <mergeCell ref="D76:D79"/>
    <mergeCell ref="E76:E79"/>
    <mergeCell ref="F76:F79"/>
    <mergeCell ref="F88:F91"/>
    <mergeCell ref="C84:C87"/>
    <mergeCell ref="D84:D87"/>
    <mergeCell ref="D80:D83"/>
    <mergeCell ref="C93:C96"/>
    <mergeCell ref="B76:B83"/>
    <mergeCell ref="A76:A83"/>
    <mergeCell ref="E67:E70"/>
    <mergeCell ref="F67:F70"/>
    <mergeCell ref="D63:D66"/>
    <mergeCell ref="E63:E66"/>
    <mergeCell ref="F63:F66"/>
    <mergeCell ref="D67:D70"/>
    <mergeCell ref="C63:C74"/>
    <mergeCell ref="B63:B74"/>
    <mergeCell ref="F47:F50"/>
    <mergeCell ref="B58:B61"/>
    <mergeCell ref="A58:A61"/>
    <mergeCell ref="C47:C50"/>
    <mergeCell ref="D47:D50"/>
    <mergeCell ref="E47:E50"/>
    <mergeCell ref="F54:F57"/>
    <mergeCell ref="C51:C53"/>
    <mergeCell ref="D51:D53"/>
    <mergeCell ref="E51:E53"/>
    <mergeCell ref="F51:F53"/>
    <mergeCell ref="C54:C57"/>
    <mergeCell ref="D54:D57"/>
    <mergeCell ref="E54:E57"/>
    <mergeCell ref="F58:F61"/>
    <mergeCell ref="C58:C61"/>
    <mergeCell ref="D58:D61"/>
    <mergeCell ref="E58:E61"/>
    <mergeCell ref="B47:B50"/>
    <mergeCell ref="A47:A50"/>
    <mergeCell ref="B51:B57"/>
    <mergeCell ref="A51:A57"/>
    <mergeCell ref="E43:E45"/>
    <mergeCell ref="D43:D45"/>
    <mergeCell ref="C43:C45"/>
    <mergeCell ref="F37:F39"/>
    <mergeCell ref="A46:K46"/>
    <mergeCell ref="E37:E39"/>
    <mergeCell ref="E40:E42"/>
    <mergeCell ref="F40:F42"/>
    <mergeCell ref="C37:C42"/>
    <mergeCell ref="B37:B45"/>
    <mergeCell ref="D40:D42"/>
    <mergeCell ref="A37:A45"/>
    <mergeCell ref="F43:F45"/>
    <mergeCell ref="D26:D29"/>
    <mergeCell ref="C26:C29"/>
    <mergeCell ref="F21:F24"/>
    <mergeCell ref="A21:A24"/>
    <mergeCell ref="B21:B24"/>
    <mergeCell ref="C21:C24"/>
    <mergeCell ref="D21:D24"/>
    <mergeCell ref="E21:E24"/>
    <mergeCell ref="A26:A32"/>
    <mergeCell ref="B26:B32"/>
    <mergeCell ref="F30:F32"/>
    <mergeCell ref="E30:E32"/>
    <mergeCell ref="D30:D32"/>
    <mergeCell ref="C30:C32"/>
    <mergeCell ref="J1:K1"/>
    <mergeCell ref="I3:K3"/>
    <mergeCell ref="I4:K4"/>
    <mergeCell ref="I5:K5"/>
    <mergeCell ref="I6:K6"/>
    <mergeCell ref="A9:K9"/>
    <mergeCell ref="A10:K10"/>
    <mergeCell ref="A11:A12"/>
    <mergeCell ref="B11:B12"/>
    <mergeCell ref="C11:C12"/>
    <mergeCell ref="D11:D12"/>
    <mergeCell ref="E11:E12"/>
    <mergeCell ref="F11:F12"/>
    <mergeCell ref="G11:G12"/>
    <mergeCell ref="H11:H12"/>
    <mergeCell ref="I11:K11"/>
    <mergeCell ref="A33:A36"/>
    <mergeCell ref="B33:B36"/>
    <mergeCell ref="C33:C36"/>
    <mergeCell ref="D33:D36"/>
    <mergeCell ref="E33:E36"/>
    <mergeCell ref="F33:F36"/>
    <mergeCell ref="D37:D39"/>
    <mergeCell ref="I7:K7"/>
    <mergeCell ref="A13:K13"/>
    <mergeCell ref="C14:C17"/>
    <mergeCell ref="B14:B17"/>
    <mergeCell ref="A14:A17"/>
    <mergeCell ref="F14:F17"/>
    <mergeCell ref="E14:E17"/>
    <mergeCell ref="D14:D17"/>
    <mergeCell ref="F18:F20"/>
    <mergeCell ref="E18:E20"/>
    <mergeCell ref="D18:D20"/>
    <mergeCell ref="A18:A20"/>
    <mergeCell ref="C18:C20"/>
    <mergeCell ref="B18:B20"/>
    <mergeCell ref="A25:K25"/>
    <mergeCell ref="F26:F29"/>
    <mergeCell ref="E26:E29"/>
    <mergeCell ref="D71:D74"/>
    <mergeCell ref="E71:E74"/>
    <mergeCell ref="F71:F74"/>
    <mergeCell ref="B110:B116"/>
    <mergeCell ref="B84:B87"/>
    <mergeCell ref="A84:A87"/>
    <mergeCell ref="C118:C125"/>
    <mergeCell ref="B118:B125"/>
    <mergeCell ref="A118:A125"/>
    <mergeCell ref="A117:K117"/>
    <mergeCell ref="D124:D125"/>
    <mergeCell ref="E124:E125"/>
    <mergeCell ref="F124:F125"/>
    <mergeCell ref="D121:D123"/>
    <mergeCell ref="E121:E123"/>
    <mergeCell ref="F121:F123"/>
    <mergeCell ref="F118:F120"/>
    <mergeCell ref="E118:E120"/>
    <mergeCell ref="F105:F106"/>
    <mergeCell ref="E84:E87"/>
    <mergeCell ref="F84:F87"/>
    <mergeCell ref="B88:B91"/>
    <mergeCell ref="C88:C91"/>
    <mergeCell ref="D88:D91"/>
    <mergeCell ref="A147:K147"/>
    <mergeCell ref="A156:K159"/>
    <mergeCell ref="A150:A155"/>
    <mergeCell ref="B150:F150"/>
    <mergeCell ref="B152:F152"/>
    <mergeCell ref="A148:A149"/>
    <mergeCell ref="B148:B149"/>
    <mergeCell ref="C148:C149"/>
    <mergeCell ref="D148:D149"/>
    <mergeCell ref="E148:E149"/>
    <mergeCell ref="F148:F149"/>
    <mergeCell ref="B151:D151"/>
  </mergeCells>
  <printOptions horizontalCentered="1" verticalCentered="1"/>
  <pageMargins left="0.27559055118110237" right="0.27559055118110237" top="0.27559055118110237" bottom="0.27559055118110237" header="0.27559055118110237" footer="0.27559055118110237"/>
  <pageSetup paperSize="9" scale="48" orientation="landscape" useFirstPageNumber="1" r:id="rId1"/>
  <rowBreaks count="6" manualBreakCount="6">
    <brk id="32" max="10" man="1"/>
    <brk id="50" max="10" man="1"/>
    <brk id="74" max="10" man="1"/>
    <brk id="99" max="10" man="1"/>
    <brk id="116" max="10" man="1"/>
    <brk id="13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НАКШАИ БДЭ 2023-2025 ТОЧИКИ</vt:lpstr>
      <vt:lpstr>'НАКШАИ БДЭ 2023-2025 ТОЧИКИ'!Область_печати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2024-09-23T07:44:15Z</dcterms:modified>
</cp:coreProperties>
</file>