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showInkAnnotation="0" defaultThemeVersion="164011"/>
  <bookViews>
    <workbookView xWindow="0" yWindow="0" windowWidth="28800" windowHeight="12495"/>
  </bookViews>
  <sheets>
    <sheet name="Лист1" sheetId="1" r:id="rId1"/>
  </sheets>
  <definedNames>
    <definedName name="_xlnm.Print_Area" localSheetId="0">Лист1!$B$1:$BD$88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80" i="1" l="1"/>
  <c r="L80" i="1"/>
  <c r="J80" i="1"/>
  <c r="I82" i="1"/>
  <c r="I83" i="1"/>
  <c r="I84" i="1"/>
  <c r="I85" i="1"/>
  <c r="L75" i="1"/>
  <c r="J75" i="1"/>
  <c r="I77" i="1"/>
  <c r="I78" i="1"/>
  <c r="I79" i="1"/>
  <c r="I76" i="1"/>
  <c r="K75" i="1"/>
  <c r="K71" i="1"/>
  <c r="L71" i="1"/>
  <c r="L70" i="1" s="1"/>
  <c r="J71" i="1"/>
  <c r="J70" i="1" s="1"/>
  <c r="Q48" i="1"/>
  <c r="I64" i="1"/>
  <c r="I65" i="1"/>
  <c r="I66" i="1"/>
  <c r="I67" i="1"/>
  <c r="I68" i="1"/>
  <c r="I69" i="1"/>
  <c r="I63" i="1"/>
  <c r="L62" i="1"/>
  <c r="K62" i="1"/>
  <c r="J62" i="1"/>
  <c r="J56" i="1"/>
  <c r="L56" i="1"/>
  <c r="L54" i="1" s="1"/>
  <c r="I58" i="1"/>
  <c r="I59" i="1"/>
  <c r="I60" i="1"/>
  <c r="I61" i="1"/>
  <c r="I57" i="1"/>
  <c r="K56" i="1"/>
  <c r="K54" i="1" s="1"/>
  <c r="L47" i="1"/>
  <c r="L42" i="1"/>
  <c r="J42" i="1"/>
  <c r="K42" i="1"/>
  <c r="K24" i="1"/>
  <c r="L24" i="1"/>
  <c r="J24" i="1"/>
  <c r="K18" i="1"/>
  <c r="L18" i="1"/>
  <c r="J18" i="1"/>
  <c r="L11" i="1"/>
  <c r="K11" i="1"/>
  <c r="J11" i="1"/>
  <c r="I49" i="1"/>
  <c r="I50" i="1"/>
  <c r="I51" i="1"/>
  <c r="I52" i="1"/>
  <c r="I53" i="1"/>
  <c r="I48" i="1"/>
  <c r="K47" i="1"/>
  <c r="J47" i="1"/>
  <c r="I36" i="1"/>
  <c r="I37" i="1"/>
  <c r="I28" i="1"/>
  <c r="I29" i="1"/>
  <c r="I27" i="1"/>
  <c r="I26" i="1"/>
  <c r="I25" i="1"/>
  <c r="K35" i="1"/>
  <c r="I35" i="1" s="1"/>
  <c r="K30" i="1"/>
  <c r="L30" i="1"/>
  <c r="J30" i="1"/>
  <c r="I23" i="1"/>
  <c r="I22" i="1"/>
  <c r="I21" i="1"/>
  <c r="I20" i="1"/>
  <c r="I19" i="1"/>
  <c r="S5" i="1"/>
  <c r="Q5" i="1"/>
  <c r="Q6" i="1"/>
  <c r="Q7" i="1"/>
  <c r="I42" i="1" l="1"/>
  <c r="J54" i="1"/>
  <c r="I62" i="1"/>
  <c r="I54" i="1" s="1"/>
  <c r="Q55" i="1" s="1"/>
  <c r="I24" i="1"/>
  <c r="I30" i="1"/>
  <c r="K70" i="1"/>
  <c r="I75" i="1"/>
  <c r="K10" i="1"/>
  <c r="K86" i="1" s="1"/>
  <c r="L10" i="1"/>
  <c r="L86" i="1" s="1"/>
  <c r="J10" i="1"/>
  <c r="J86" i="1" s="1"/>
  <c r="I11" i="1"/>
  <c r="I47" i="1"/>
  <c r="I18" i="1"/>
  <c r="I12" i="1"/>
  <c r="I13" i="1"/>
  <c r="O47" i="1" l="1"/>
  <c r="I10" i="1"/>
  <c r="I81" i="1"/>
  <c r="I80" i="1" s="1"/>
  <c r="I73" i="1"/>
  <c r="I72" i="1"/>
  <c r="I74" i="1"/>
  <c r="I44" i="1"/>
  <c r="I41" i="1"/>
  <c r="I40" i="1"/>
  <c r="I39" i="1"/>
  <c r="I38" i="1"/>
  <c r="I43" i="1"/>
  <c r="I45" i="1"/>
  <c r="I46" i="1"/>
  <c r="I34" i="1"/>
  <c r="I32" i="1"/>
  <c r="I31" i="1"/>
  <c r="I33" i="1"/>
  <c r="I15" i="1"/>
  <c r="I14" i="1"/>
  <c r="I71" i="1" l="1"/>
  <c r="I70" i="1" s="1"/>
  <c r="I86" i="1" s="1"/>
  <c r="O54" i="1"/>
</calcChain>
</file>

<file path=xl/sharedStrings.xml><?xml version="1.0" encoding="utf-8"?>
<sst xmlns="http://schemas.openxmlformats.org/spreadsheetml/2006/main" count="444" uniqueCount="231">
  <si>
    <t>Ҳукумат</t>
  </si>
  <si>
    <t>Шарикони рушд</t>
  </si>
  <si>
    <t>Вазифаи 1.1 Такмили ќонунгузорї барои рушди босуръати бахши хусусӣ</t>
  </si>
  <si>
    <t>х</t>
  </si>
  <si>
    <t>Санади меъёрии ҳуқуқии дахлдор таҳия ва тасдиқ шудааст</t>
  </si>
  <si>
    <t>Тағйиру иловаҳои дахлдор ба кодексҳои андоз ва гумрук ворид карда шудааст</t>
  </si>
  <si>
    <t>Семинарҳои омӯзишӣ баргузор гардидаанд</t>
  </si>
  <si>
    <t>Тағйиру иловаҳои дахлдор ба қонунгузорӣ ворид карда шудааст</t>
  </si>
  <si>
    <t>Ба Кодекси андози Ҷумҳурии Тоҷикистон тағйиру иловаҳои зарурӣ ворид карда шудааст</t>
  </si>
  <si>
    <t>Низоми электронии Утоқи андозсупоранда дар мақомоти андоз мукаммал гардонида шудааст</t>
  </si>
  <si>
    <t>Низоми санҷишҳои соҳибкорӣ аз рўи хавфҳо дар мақомоти андоз бо истифодаи технологияҳои муосири электронӣ ба роҳ монда шуда, ҷаримаҳои андозӣ коҳиш ёфт</t>
  </si>
  <si>
    <t>Нақшаи чорабиниҳо таҳия ва тасдиқ шудааст</t>
  </si>
  <si>
    <t xml:space="preserve">Видео-роликҳо оиди имкониятҳои сармоягузории Тоҷикистон дар шабакаҳои телевизионии байналмилалӣ, интернетӣ пахш карда шудаанд  </t>
  </si>
  <si>
    <t>Таҳлили мушкилоти мавҷудаи соҳа гузаронида шуда, таклифҳои мушаххас пешниҳод карда шуданд</t>
  </si>
  <si>
    <t xml:space="preserve">Маводи таҳлилӣ омода ва пешниҳод карда шудааст </t>
  </si>
  <si>
    <t>Стандартҳо таҳия шуданд</t>
  </si>
  <si>
    <t>Ҳуҷҷатгузории электронӣ дар судҳо ҷорӣ карда шудааст</t>
  </si>
  <si>
    <t>Маҳзани электронии маълумот барои санҷиши гарав ва қарзҳои ипотекӣ ташкил карда шудааст</t>
  </si>
  <si>
    <t>Чораҳои ҳавасмандӣ барои  ширкатҳои хусусӣ пешниҳод карда шудааст</t>
  </si>
  <si>
    <t>Курсҳои омўзишӣ баргузор гардид</t>
  </si>
  <si>
    <t>Фаъолият тақвият дода шудааст</t>
  </si>
  <si>
    <t>Таҳлил гузаронида шуда, ҳисобот пешниҳод карда шуд</t>
  </si>
  <si>
    <t xml:space="preserve"> Шумораи ташкилотҳои молиявии хориҷӣ дар бозори молиявии кишвар зиёд гардид </t>
  </si>
  <si>
    <t xml:space="preserve">Ҷиҳати баланд бардоштани самаранокии фаъолияти Хазина чораҳои зарурӣ андешида шуд </t>
  </si>
  <si>
    <t>Таҳлил гузаронида шуда, гузориш пешниҳод карда шуд</t>
  </si>
  <si>
    <t xml:space="preserve">Ҳиссаи ҳисоббаробаркуниҳои ғайринақдӣ дар иқтисодиёт зиёд карда шуд </t>
  </si>
  <si>
    <t xml:space="preserve">Форумҳо, вохўриҳо бо ҷалби соҳибкорони ватании бурунмарзӣ баргузор карда шуд </t>
  </si>
  <si>
    <t>Технопаркҳо ташкил карда шудаанд</t>
  </si>
  <si>
    <t>Механизми муосири дастгирии молиявии бахши хусусӣ ҷорӣ гардид</t>
  </si>
  <si>
    <t>Воситаҳои ғайрианъанавии маблағгузории лоиҳаҳои соҳибкорон ҷорӣ карда шудаанд</t>
  </si>
  <si>
    <t>Ҳадафи 3. Бунёди инфрасохтори замонавӣ ҷиҳати дастгирии бахши хусусӣ</t>
  </si>
  <si>
    <t>Шаклњои њисоботи оморї барои субъектњои соњибкорї сода гардида, механизми муосири низоми электронї барои пешнињоди њисоботи оморї ҷорӣ карда мешавад</t>
  </si>
  <si>
    <t>Ҳисобот бо натиҷаҳои таҳлил пешниҳод шуд</t>
  </si>
  <si>
    <t>Мафҳуми «бахши хусусӣ» ё «соҳибкории хусусӣ» дар қонунгузорӣ ҷорӣ гардидааст</t>
  </si>
  <si>
    <t>Намояндаи мақоми ваколатдори давлатӣ дар соҳаи ҳимоя ва дастгирии давлатии соҳибкорӣ ва сохторҳои минтақавии он дар мурофиаҳои судӣ иштирок намуданд</t>
  </si>
  <si>
    <t>Ҷавонон ба фаъолияти соҳибкорӣ аз даврони мактабхонӣ ва донишҷӯӣ ҷалб карда шудаанд</t>
  </si>
  <si>
    <t>Қонунгузории ҷумҳурӣ дар самти рушди соҳибкорӣ байни ҷавонон,  занон, маъюбон ва соҳибкории инноватсионӣ такмил ёфт</t>
  </si>
  <si>
    <t>Семнарҳо ва тренингҳои омўзишӣ баргузор гардид</t>
  </si>
  <si>
    <t>Имтиёзҳои гуногун фароҳам оварда шуданд</t>
  </si>
  <si>
    <t>Маълумоти муфассал омода карда шуд</t>
  </si>
  <si>
    <t>Ба қонунгузории соҳа тағйиру иловаҳо дохил карда шудааст</t>
  </si>
  <si>
    <t>Механизми ташкили рейтинги миллии фазои соҳибкорї ќабул карда шуд</t>
  </si>
  <si>
    <t>1. Омода намудани таклиф ҷиҳати ворид намудани тағйиру иловаҳо ба санадҳои меъёрии ҳуқуқии дахлдор баҳри пешниҳоди имтиёзҳо ба бахши соҳибкории хусусӣ, инчунин аз байн бурдани таҷрибаи пешниҳод намудани имтиёзҳои андозию гумрукӣ барои субъектҳои соҳибкории алоҳида ва љорї намудани имтиёзњои андозӣ барои фаъолияти бахши хусусӣ, махсусан дар самти истењсолї</t>
  </si>
  <si>
    <t>Ҳадафи 2. Ташкил ва рушди механизмҳои самаранок барои ҷалби сармоягузориҳо ба бахши воқеии иқтисодиёт ва инфрасохтор</t>
  </si>
  <si>
    <t xml:space="preserve"> </t>
  </si>
  <si>
    <t xml:space="preserve">Бонки миллии Тоҷикистон </t>
  </si>
  <si>
    <t>Бонки миллии Тоҷикистон</t>
  </si>
  <si>
    <t>Бонки Ҷаҳонӣ</t>
  </si>
  <si>
    <t>Кумитаи давлатии сармоягузорӣ ва идораи амволи давлатии Ҷумҳурии Тоҷикистон</t>
  </si>
  <si>
    <t>Вазорати молияи  Ҷумҳурии Тоҷикистон,  Кумитаи андози назди Ҳукумати Ҷумҳурии Тоҷикистон, Кумитаи давлатии сармоягузорӣ ва идораи амволи давлатии Ҷумҳурии Тоҷикистон</t>
  </si>
  <si>
    <t>Кумитаи давлатии сармоягузорӣ ва идораи амволи давлатии Ҷумҳурии Тоҷикистон, Вазорати молияи  Ҷумҳурии Тоҷикистон, Кумитаи андози назди Ҳукумати Ҷумҳурии Тоҷикистон, Бонки миллии Тоҷикистон, шарикони рушд</t>
  </si>
  <si>
    <t xml:space="preserve"> Кумитаи давлатии сармоягузорӣ ва идораи амволи давлатии Ҷумҳурии Тоҷикистон</t>
  </si>
  <si>
    <t>Бонки миллии Тоҷикистон, Вазорати молияи Ҷумҳурии Тоҷикистон,  Кумитаи давлатии сармоягузорӣ ва идораи амволи давлатии Ҷумҳурии Тоҷикистон</t>
  </si>
  <si>
    <t>Бонки миллии Тоҷикистон, Вазорати молияи Ҷумҳурии Тоҷикистон, Кумитаи давлатии сармоягузорӣ ва идораи амволи давлатии Ҷумҳурии Тоҷикистон</t>
  </si>
  <si>
    <t>Вазорати молияи Ҷумҳурии Тоҷикистон, Кумитаи андози назди Ҳукумати Ҷумҳурии Тоҷикистон</t>
  </si>
  <si>
    <t>Кумитаи андози назди Ҳукумати Ҷумҳурии Тоҷикистон</t>
  </si>
  <si>
    <t>Вазорати молияи Ҷумҳурии Тоҷикистон, Кумитаи андози назди Ҳукумати Ҷумҳурии Тоҷикистон,  Кумитаи давлатии сармоягузорӣ ва идораи амволи давлатии Ҷумҳурии Тоҷикистон</t>
  </si>
  <si>
    <t>Агентии омори назди Президенти Ҷумҳурии Тоҷикистон</t>
  </si>
  <si>
    <t xml:space="preserve"> Кумитаи давлатии сармоягузорӣ ва идораи амволи давлатии Ҷумҳурии Тоҷикистон, Агентии стандартизатсия, метрология, сертификатсия ва нозироти савдои назди Ҳукумати Ҷумҳурии Тоҷикистон</t>
  </si>
  <si>
    <t>Минтақаи озоди иқтисодӣ Тоҷикистон бо инфрасохтори зарурӣ таъмин карда шудаанд</t>
  </si>
  <si>
    <t>Таклифу пешниҳодҳо омода ва ба Ҳукумати Ҷумҳурии Тоҷикистон  ирсол карда шуд</t>
  </si>
  <si>
    <t>Махзани ягона оид ба санҷишҳо ва иҷозату иҷозатномаҳо ташкил карда шудааст</t>
  </si>
  <si>
    <t xml:space="preserve">Дар шаҳру ноҳияҳои ҷумҳурӣ асотсиатсияҳои  дастгирӣ ба соҳибкорону сармоягузорон таъсис дода шуданд </t>
  </si>
  <si>
    <t>Донорҳо</t>
  </si>
  <si>
    <t>Бахши хусусӣ</t>
  </si>
  <si>
    <t xml:space="preserve"> Кумитаи давлатии сармоягузорӣ ва идораи амволи давлатии Ҷумҳурии Тоҷикистон, Вазорати рушди иқтисод ва савдои Ҷумҳурии Тоҷикистон, Хадамоти зиддиинҳисории назди Ҳукумати Ҷумҳурии Тоҷикиситон, Агентии стандартизатсия, метрология, сертификатсия ва нозироти савдои назди Ҳукумати Ҷумҳурии Тоҷикистон, мақомоти иҷроияи маҳаллии ҳокимияти давлатӣ</t>
  </si>
  <si>
    <t xml:space="preserve"> Кумитаи давлатии сармоягузорӣ ва идораи амволи давлатии Ҷумҳурии Тоҷикистон, Маркази миллии қонунгузории назди Президенти Ҷумҳурии Тоҷикистон, Хадамоти гумруки назди Ҳукумати Ҷумҳурии Тоҷикистон, мақомоти санҷишӣ</t>
  </si>
  <si>
    <t>Вазорати молияи Ҷумҳурии Тоҷикистон, Кумитаи андози назди Ҳукумати Ҷумҳурии Тоҷикистон,   Кумитаи давлатии сармоягузорӣ ва идораи амволи давлатии Ҷумҳурии Тоҷикистон, донишгоњњо, институтњои молиявӣ, бахши хусусӣ, шарикони рушд</t>
  </si>
  <si>
    <t>Вазифаи 1.5. Фароҳам овардани фазои мусоиди соҳибкорӣ ва сармоягузорӣ</t>
  </si>
  <si>
    <t xml:space="preserve">Нишондиҳандаҳои боздеҳ (output): шумораи маводи иттилоотӣ оид ба имкониятҳои сармоягузории Тоҷикистон  </t>
  </si>
  <si>
    <t xml:space="preserve">Вазифаи 1.6. Рушди низоми иҷрои қарордодҳо ва таъмини ҳуқуқҳои молу мулкӣ </t>
  </si>
  <si>
    <t>Вазифаи 1.7. Ҷорӣ намудани таҷрибаи беҳтарини ҷаҳонӣ дар самти идоракунии корпоративӣ</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</si>
  <si>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савдои  Ҷумҳурии Тоҷикистон, Бонки миллии Тоҷикистон, шарикони рушд</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</si>
  <si>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савдои Ҷумҳурии Тоҷикистон, Бонки миллии Тоҷикистон, шарикон рушд</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</si>
  <si>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савдои  Ҷумҳурии Тоҷикистон, шарикони рушд </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</si>
  <si>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 Бонки миллии Тоҷикистон, шарикони рушд</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</si>
  <si>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савдои  Ҷумҳурии Тоҷикистон, Бонки миллии Тоҷикистон, шарикони рушд</t>
  </si>
  <si>
    <t xml:space="preserve"> Кумитаи давлатии сармоягузорӣ ва идораи амволи давлатии Ҷумҳурии Тоҷикистон, Вазорати молияи Ҷумҳурии Тоҷикистон, Вазорати рушди иқтисод ва савдои  Ҷумҳурии Тоҷикистон, Бонки миллии Таҷикистон, шарикони рушд</t>
  </si>
  <si>
    <t>Вазифаи 2.1. Механизмҳои ҷалби сармоягузориҳои мустақими хориҷӣ</t>
  </si>
  <si>
    <t xml:space="preserve"> Кумитаи давлатии сармоягузорӣ ва идораи амволи давлатии Ҷумҳурии Тоҷикистон, шарикони рушд</t>
  </si>
  <si>
    <t xml:space="preserve"> Кумитаи давлатии сармоягузорӣ ва идораи амволи давлатии Ҷумҳурии Тоҷикистон,  шарикони рушд</t>
  </si>
  <si>
    <t>Вазорати рушди иқтисод ва савдои  Ҷумҳурии Тоҷикистон, Вазорати молияи Ҷумҳурии Тоҷикистон, бахши хусусӣ, шарикони рушд</t>
  </si>
  <si>
    <t>Корпоратсияи байналмилалии молиявӣ Барномаи рушди Созмони Милали Муттаҳид</t>
  </si>
  <si>
    <t>Барномаи рушди Созмони Милали Муттаҳид</t>
  </si>
  <si>
    <t>Кумитаи давлатии сармоягузорӣ ва идораи амволи давлатии Ҷумҳурии Тоҷикистон, шарикони рушд</t>
  </si>
  <si>
    <t>Вазифаи 2.2. Механизмҳои ҷалби маблағҳои пасандозҳои дохилӣ ва сармояи дохилӣ</t>
  </si>
  <si>
    <t>Бонки миллии Тоҷикистон, Вазорати молияи Ҷумҳурии Тоҷикистон, Кумитаи давлатии сармоягузорӣ ва идораи амволи давлатии Ҷумҳурии Тоҷикистон, шарикони рушд</t>
  </si>
  <si>
    <t>Бонки миллии Тоҷикистон, Вазорати молияи Ҷумҳурии Тоҷикистон, Вазорати рушди иқтисод ва савдои  Ҷумҳурии Тоҷикистон, Кумитаи андози назди Ҳукумати Ҷумҳурии Тоҷикистон, ташкилотҳои қарзӣ, ассотсиатсияҳои бонкҳои тиҷиротӣ</t>
  </si>
  <si>
    <t xml:space="preserve">Вазифаи 3.1. Таъсиси низоми дастгирӣ барои соҳибкорони навкор (стартап) дар сатҳи миллӣ ва маҳаллӣ тавассути рушди шабакаи бизнес-инкубаторҳо, паркҳои технологӣ, паркҳои технологияҳои иттилоотӣ ва ғайра
</t>
  </si>
  <si>
    <t>Кумитаи давлатии сармоягузорӣ ва идораи амволи давлатии Ҷумҳурии Тоҷикистон, Бонки миллии Тоҷикистон, Вазорати молияи Ҷумҳурии Тоҷикистон, Вазорати рушди иқтисод ва савдои  Ҷумҳурии Тоҷикистон, бахши хусусӣ, шарикони рушд</t>
  </si>
  <si>
    <t>Вазорати саноат ва технологияҳои нави Ҷумҳурии Тоҷикистон, Вазорати рушди иқтисод ва савдои  Ҷумҳурии Тоҷикистон, Вазорати маориф ва илми Ҷумҳурии Тоҷикистон, Кумитаи давлатии сармоягузорӣ ва идораи амволи давлатии Ҷумҳурии Тоҷикистон, бахши хусусӣ, шарикон рушд</t>
  </si>
  <si>
    <t>Вазифаи 3.2. Васеъ намудани шакл ва ҳаҷми дастгирии давлатии бахши хусусӣ (грантҳо, субсидияҳо, кафолатҳои қарзҳои тиҷоратӣ ва хавфҳо)</t>
  </si>
  <si>
    <t>Вазифаи 3.3. Ҷалби ҷавонон,  занон ва маъюбон ба соҳибкорӣ</t>
  </si>
  <si>
    <t>Кумитаи давлатии сармоягузорӣ ва идораи амволи давлатии Ҷумҳурии Тоҷикистон, Агентии соридоти назди Ҳукумати Ҷумҳурии Тоҷикистон ва шарикони рушд</t>
  </si>
  <si>
    <t>Вазорати молияи Ҷумҳурии Тоҷикистон, Кумитаи давлатии сармоягузорӣ ва идораи амволи давлатии Ҷумҳурии Тоҷикистон, шарикони рушд</t>
  </si>
  <si>
    <t>Агентии ҳамкориҳои байналмилалии Ҷопон, Барномаи рушди Созмони Милали Муттаҳид</t>
  </si>
  <si>
    <t>Кумитаи давлатии сармоягузорӣ ва идораи амволи давлатии Ҷумҳурии Тоҷикистон, Кумитаи кор бо ҷавонон ва варзиши назди Ҳукумати Ҷумҳурии Тоҷикистон, Кумитаи кор бо  занон ва оилаи назди Ҳукумати Ҷумҳурии Тоҷикистон, шарикони рушд</t>
  </si>
  <si>
    <t xml:space="preserve">Вазорати корҳои хориҷии Ҷумҳурии Тоҷикистон, Вазорати рушди иқтисод ва савдои  Ҷумҳурии Тоҷикистон, Кумитаи давлатии сармоягузорӣ ва идораи амволи давлатии Ҷумҳурии Тоҷикистон, бахши хусусӣ, шарикони рушд </t>
  </si>
  <si>
    <t xml:space="preserve"> Кумитаи давлатии сармоягузорӣ ва идораи амволи давлатии Ҷумҳурии Тоҷикистон, Маркази миллии қонунгузории назди Президенти Ҷумҳурии Тоҷикистон</t>
  </si>
  <si>
    <t xml:space="preserve"> Кумитаи давлатии сармоягузорӣ ва идораи амволи давлатии Ҷумҳурии Тоҷикистон, Котиботи Шурои машваратии назди Президенти Ҷумҳурии Тоҷикистон оид ба беҳтар намудани фазои сармоягузорӣ,  мақомоти иҷроияи ҳокимияти давлатии вилоятҳо, шаҳру ноҳияҳо ва шарикони рушд </t>
  </si>
  <si>
    <t xml:space="preserve">Кумитаи давлатии сармоягузорӣ ва идораи амволи давлатии Ҷумҳурии Тоҷикистон,   шарикони рушд </t>
  </si>
  <si>
    <t>Суди олии иқтисодии Ҷумҳурии Тоҷикистон, Маркази миллии қонунгузории назди Президенти Ҷумҳурии Тоҷикистон, шарикони рушд</t>
  </si>
  <si>
    <t>Кумитаи давлатии сармоягузорӣ ва идораи амволи давлатии Ҷумҳурии Тоҷикистон, Вазорати меҳнат муҳоҷират ва шуғли аҳолии Ҷумҳурии Тоҷикистон,  шарикони рушд</t>
  </si>
  <si>
    <t>Кумитаи давлатии сармоягузорӣ ва идораи амволи давлатии Ҷумҳурии Тоҷикистон, Бонки миллии Тоҷикистон, Вазорати молияи Ҷумҳурии Тоҷикистон, Вазорати рушди иқтисод ва савдои  Ҷумҳурии Тоҷикистон, Кумитаи андози назди Ҳукумати Ҷумҳурии Тоҷикистон, бахши хусусӣ, шарикони рушд</t>
  </si>
  <si>
    <t>Вазифаи 1.3. Бартараф намудани монеаҳои маъмурии зиёдатӣ дар рушди фаъолияти бахши хусусӣ ва сармоягузорӣ</t>
  </si>
  <si>
    <t xml:space="preserve"> Кумитаи давлатии сармоягузорӣ ва идораи амволи давлатии Ҷумҳурии Тоҷикистон,  Бонки миллии Тоҷикистон, шарикони рушд</t>
  </si>
  <si>
    <t xml:space="preserve">Фондҳои маблағгузории лоиҳаҳои соњибкорони љавон, занон ва маъюбон ташкил меёбад, грантњои давлатї пешнињод мегардад, ислоњотњои муфид дар ин самт гузаронида мешаванд </t>
  </si>
  <si>
    <t xml:space="preserve">Ҳадафи 1. Ислоҳоти институтсионалӣ барои беҳсозии фазои соҳибкорӣ </t>
  </si>
  <si>
    <t>Вазифаи 1.2. Такмили низоми ҳимояи давлатии манфиатҳои қонунии соҳибкорӣ ва рушди минбаъдаи он</t>
  </si>
  <si>
    <t>Вазифаи 1.4. Содагардонии маъмурикунонии андоз ва мунтазам коҳишдиҳии сарбории андоз барои бахши хусусӣ ва сармоягузорон</t>
  </si>
  <si>
    <t>Масъулон</t>
  </si>
  <si>
    <t>Бузургии мақсадноки индикатор (Target)/ Х-муҳлати иҷрои чорабиниҳо</t>
  </si>
  <si>
    <t>Барномаи рушди Созмони Милали Муттаҳид, Созмони Ҳамкорӣ ва Амният дар Аврупо</t>
  </si>
  <si>
    <t>Корпоратсияи байналмилалии молиявӣ, Агентии Ҳамкориҳои байналмилалии Ҷопон</t>
  </si>
  <si>
    <t>Корпоратсияи Байналмилалии Молиявӣ, Агентии ҳамкориҳои байналмилалии Ҷопон</t>
  </si>
  <si>
    <t xml:space="preserve"> Кумитаи давлатии сармоягузорӣ ва идораи амволи давлатии Ҷумҳурии Тоҷикистон, Прокуратураи генералии Ҷумҳурии Тоҷикистон, Маркази миллии қонунгузории назди Президенти Ҷумҳурии Тоҷикистон, Хадамоти гумруки назди Ҳукумати Ҷумҳурии Тоҷикистон, Палатаи ҳисоби Ҷумҳурии Тоҷикистон, Агентии назорати давлатии молиявӣ ва мубориза бо коррупсияи Ҷумҳурии Тоҷикистон, Бонки миллии Тоҷикистон, Кумитаи андози назди Ҳукумати Ҷумҳурии Тоҷикистон </t>
  </si>
  <si>
    <t xml:space="preserve"> Кумитаи давлатии сармоягузорӣ ва идораи амволи давлатии Ҷумҳурии Тоҷикистон, мақомоти иҷроияи ҳокимияти давлатии шаҳру ноҳияҳо  ва шарикони рушд </t>
  </si>
  <si>
    <t xml:space="preserve">Корпоратсияи Байналмилалии Молиявӣ, Агентии ҳамкориҳои байналмилалии Ҷопон, Барномаи рушди Созмони Милали Муттаҳид </t>
  </si>
  <si>
    <t>Бонки Ҷаҳонӣ, Бонки Аврупоии Таҷдид ва Рушд</t>
  </si>
  <si>
    <t xml:space="preserve">Бонки Ҷаҳонӣ, Бонки Аврупоии Таҷдид ва Рушд,  Барномаи рушди Созмони Милали Муттаҳид </t>
  </si>
  <si>
    <t>Бонки Ҷаҳонӣ, Бонки Аврупоии Таҷдид ва Рушд, Барномаи рушди Созмони Милали Муттаҳид</t>
  </si>
  <si>
    <t>Корпоратсияи Байналмилалии Молиявӣ, Барномаи рушди Созмони Милали Муттаҳид</t>
  </si>
  <si>
    <t>Корпаратсияи Байналмилалии Молиявӣ, Бонки Аврупоии Таҷдид ва Рушд</t>
  </si>
  <si>
    <t>Корпаратсияи Байналмилалии Молиявӣ , Бонки Ҷаҳонӣ, Бонки Аврупоии Таҷдид ва Рушд</t>
  </si>
  <si>
    <t>Корпоратсияи Байналмилалии Молиявӣ, Бонки Аврупоии Таҷдит ва Рушд</t>
  </si>
  <si>
    <t>Корпаратсияи Байналмилалии Молиявӣ , Бонки Аврупоии Таҷдид ва Рушд</t>
  </si>
  <si>
    <t xml:space="preserve">Корпоратсияи Байналмилалии Молиявӣ, Бонки Аврупоии Таҷдид ва Рушд </t>
  </si>
  <si>
    <t xml:space="preserve"> Бонки Аврупоии Таҷдид ва Рушд, Барномаи рушди Созмони Милали Муттаҳид</t>
  </si>
  <si>
    <t>Ҳаҷми маблағгузорӣ ба лоиҳаҳои шарики давлат ва бахши хусусӣ, млн сомонӣ</t>
  </si>
  <si>
    <t>Корпоратсияи Байналмилалии Молиявӣ, Бонки рушди Осиё, Агентии ИМА оид ба рушди байналмилалӣ, Бонки Аврупоии Таҷдид ва Рушд,  Барномаи рушди Созмони Милали Муттаҳид</t>
  </si>
  <si>
    <t>Механизми дастгирии давлатии бахши хусусӣ дар ҳолатҳои фавқулода ҷорӣ карда шуд</t>
  </si>
  <si>
    <t>Хадамоти алоқаи назди Ҳукумати Ҷумҳурии Тоҷикистон, шарикони рушд</t>
  </si>
  <si>
    <t xml:space="preserve"> Барномаи рушди Созмони Милали Муттаҳид, Созмони Ҳамкорӣ ва Амният дар Аврупо</t>
  </si>
  <si>
    <t>Барномаи рушди Созмони Милали Муттаҳид, Созмони Ҳамкорӣ ва Амният  дар Аврупо</t>
  </si>
  <si>
    <t>Бонки Аврупоии Таҷдид ва Рушд, Агентии Ҳамкориҳои байналмилалии Ҷопон, Барномаи рушди Созмони Милали Муттаҳид</t>
  </si>
  <si>
    <t>Бонки Аврупоии Таҷдид ва Рушд, Агентии ҳамкориҳои байналмилалии Ҷопон , Барномаи рушди Созмони Милали Муттаҳид</t>
  </si>
  <si>
    <t>Ҳадафи дарозмуҳлати (афзалиятҳои Стратегияи  миллии рушд ва Ҳадафҳои рушди устувор). Стратегияи  миллии рушди Ҷумҳурии Тоҷикистон барои давраи то соли 2030. Беҳсозии фазои мусоиди пешбурди фаъолияти соҳибкорӣ</t>
  </si>
  <si>
    <t>Ҳаҷми сармоягузории хориҷӣ, млн сомонӣ</t>
  </si>
  <si>
    <t>Корҳои фаҳмондадиҳӣ оид ба муқаррароти  Кодекси андози Љумњурии Тољикистон дар таҳрири нав гузаронида шуд</t>
  </si>
  <si>
    <t xml:space="preserve"> Нақшаи амали Барномаи дастгирии давлатӣ ва рушди бахши хусусӣ дар Ҷумҳурии Тоҷикистон барои солҳои 2023-2027 дар солҳои 2023-2025</t>
  </si>
  <si>
    <t>Кодекси идоракунии корпоративии Ҷумҳурии Тоҷикистон таҳия ва тасдиқ шудааст</t>
  </si>
  <si>
    <t>Қонуни Ҷумҳурии Тоҷикистон "Дар бораи шарикии давлат ва бахши хусусӣ" ва Қонуни Ҷумҳурии Тоҷикистон "Дар бораи консессия" тибқи таҷрибаи байналмилалӣ такмил дода шудааст</t>
  </si>
  <si>
    <t>Тағйиру иловаҳои дахлдор ба Кодекси ҳуқуқвайронкунии маъмурии Ҷумҳурии Тоҷикистон ворид карда шудааст</t>
  </si>
  <si>
    <t xml:space="preserve"> Кумитаи давлатии сармоягузорӣ ва идораи амволи давлатии Ҷумҳурии Тоҷикистон, Маркази миллии қонунгузории назди Президенти Ҷумҳурии Тоҷикистон </t>
  </si>
  <si>
    <r>
      <t>Ҳ</t>
    </r>
    <r>
      <rPr>
        <b/>
        <sz val="14"/>
        <color theme="1"/>
        <rFont val="Times New Roman Tj"/>
        <family val="1"/>
        <charset val="204"/>
      </rPr>
      <t>аҷми сармоягузории ватанӣ, млн сомонӣ</t>
    </r>
  </si>
  <si>
    <r>
      <t>Ҳ</t>
    </r>
    <r>
      <rPr>
        <b/>
        <sz val="14"/>
        <color theme="1"/>
        <rFont val="Times New Roman Tj"/>
        <family val="1"/>
        <charset val="204"/>
      </rPr>
      <t>аҷми содироти маҳсулот, млн сомонӣ</t>
    </r>
  </si>
  <si>
    <t xml:space="preserve">Кумитаи давлатии сармоягузорӣ ва идораи амволи давлатии Ҷумҳурии Тоҷикистон </t>
  </si>
  <si>
    <t xml:space="preserve">Нишон-диҳан-даи базавӣ </t>
  </si>
  <si>
    <t xml:space="preserve">Ҳадаф, вазифа, чорабиниҳо </t>
  </si>
  <si>
    <t>Нишондиҳандаҳои таъсир, ҳадафҳо ва вазифаҳо</t>
  </si>
  <si>
    <t>Бузургии мақсадноки индикатор-муҳлати иҷрои чорабиниҳо</t>
  </si>
  <si>
    <t xml:space="preserve">Талабот ба маблағ-гузорӣ (млн.сом. </t>
  </si>
  <si>
    <t xml:space="preserve">Захираҳои молиявӣ                      </t>
  </si>
  <si>
    <t xml:space="preserve">Нишондиҳандаҳои таъсир: шумораи  субъектҳои  бахши хусусӣ, ҳазор адад </t>
  </si>
  <si>
    <t>Нишондиҳандаҳои натиҷаҳои ниҳоӣ: ҳиссаи маблаѓгузорињои бахши хусусї дар ММД, бо %</t>
  </si>
  <si>
    <t>Нишондиҳандаҳои боздеҳ: шумораи фишангҳои нави ҷорикардашудаи  меъёриву хуқуқӣ</t>
  </si>
  <si>
    <t>5. Баррасии масъалаи такмили қонунгузории хусусигардонии моликияти давлатӣ ва иҷора</t>
  </si>
  <si>
    <t>Нишондиҳандаҳои боздеҳ: шумораи санҷишҳои субъектҳои соҳибкорӣ, адад</t>
  </si>
  <si>
    <t>Нишондиҳандаҳои боздеҳ: шумораи марказҳои хизматрасонӣ ба соҳибкору сармоягузорон дар шаҳру ноҳияҳои ҷумҳурӣ</t>
  </si>
  <si>
    <t xml:space="preserve">Нишондиҳандаҳои боздеҳ: сатҳи сарбории андоз барои субъектҳои соҳибкорӣ, бо % </t>
  </si>
  <si>
    <t>Нишондиҳандаҳои боздеҳ:</t>
  </si>
  <si>
    <t>Нишондиҳандаҳои боздеҳ: шумораи  семинар, тренингҳо  ва курсҳои омузишӣ дар самти идоракунии корпоративӣ, адад</t>
  </si>
  <si>
    <t>Нишондиҳандаҳои боздеҳ: шумораи лоиҳаҳои шарики давлат ва бахши хусусӣ, адад</t>
  </si>
  <si>
    <t>Нишондиҳандаҳои боздеҳ: маљмўи пасандозњои дохилї нисбат ба ММД,      бо %</t>
  </si>
  <si>
    <t xml:space="preserve">Нишондиҳандаҳои боздеҳ: шумораи умумии бизнес-инкубаторҳо, паркҳои технологӣ, паркҳои технологияҳои иттилоотӣ </t>
  </si>
  <si>
    <t>Нишондиҳандаҳои боздеҳ: ҳаҷми қарзҳои имтиёзнок ба субъектҳои соҳибкории хурду миёна, млн сомонӣ</t>
  </si>
  <si>
    <t>Бонки миллии Тоҷикистон, Корхонаи воҳиди давлатии бонки саноативу содиротии Тоҷикистон «Саноатсодиротбонк», Бонки давлатии амонатгузории Ҷумҳурии Тоҷикистон «Амонатбонк»</t>
  </si>
  <si>
    <t>Хадамоти алоқаи назди Ҳукумати Ҷумҳурии Тоҷикистон, Вазорати молияи Ҷумҳурии Тоҷикистон,  Кумитаи давлатии сармоягузорӣ ва идораи амволи давлатии Ҷумҳурии Тоҷикистон</t>
  </si>
  <si>
    <t>Вазорати молияи Ҷумҳурии Тоҷикистон, Бонки миллии Тоҷикистон, Кумитаи давлатии сармоягузорӣ ва идораи амволи давлатии Ҷумҳурии Тоҷикистон</t>
  </si>
  <si>
    <t>Нишондиҳандаҳои боздеҳ: Ҳаҷми қарзҳои имтиёзнок ба соҳибкории ҷавонон, занон ва маъюбони кишвар, млн сомонӣ</t>
  </si>
  <si>
    <t>2. Баланд бардоштани маърифати ҳуқуқиву молиявӣ ва иқтисодии субъектҳои соҳибкории хусусӣ</t>
  </si>
  <si>
    <t>3. Дар асоси таҷрибаи байналмилалӣ омода намудани таклифу пешниҳод оид ба фароҳам овардани заминаи меъёрии ҳуқуқӣ баҳри таъсиси ассотсиатсияҳои кишоварзон, инчунин ассотсиатсияҳои устувори соҳавӣ</t>
  </si>
  <si>
    <t xml:space="preserve">4. Тањияи лоињаи санади меъёрии њуќуќї љињати дар доираи як санад ба танзим даровардани низоми иљозатдињї ва иљозатномадињї дар љумњурї  </t>
  </si>
  <si>
    <t>6. Ворид намудани тағйиру иловаҳо ба қонунгузории самти соҳибкорӣ оид ба ворид намудани мафҳуми «бахши хусусӣ» ё «соҳибкории хусусӣ»</t>
  </si>
  <si>
    <t>7. Ба танзим даровардани санҷишҳои дар доираи назорати прокурорӣ, аудити Палатаи ҳисоби Ҷумҳурии Тоҷикистон, назорати давлатии молиявӣ ва мубориза бо коррупсия, қонунгузории андоз, гумруки Ҷумҳурии Тоҷикистон амалишаванда, аз ҷумла мушаххас намудани расмиёти гузаронидани чунин санҷишҳо</t>
  </si>
  <si>
    <t>8. Пурзӯр намудани ҷавобгарӣ барои риоя накардани расмиёти додани ҳуҷҷати иҷозатдиҳӣ, иҷозатнома (литсензия) ва ё муҳлати амали ҳуҷҷати иҷозатдиҳӣ, иҷозатнома (литсензия) ҳангоми додани онҳо ба шахси мансабдор, инчунин барои ба бахши хусусӣ додани ҳуҷҷатҳое, ки хусусияти иҷозатдиҳиро барои амал ва ё фаъолият дошта, дар қонунгузории Ҷумҳурии Тоҷикистон дар соҳаи иҷозатдиҳӣ ва иҷозатномадиҳӣ ба баъзе намудҳои фаъолият пешбинӣ нагардидаанд</t>
  </si>
  <si>
    <t xml:space="preserve">9. Пурзур намудани ҷавобгарии маъмурӣ ба шахсони мансабдори ваколатдори мақомоти назоративу санҷишӣ барои риоя накардани қоидаҳои гузаронидани санҷиши фаъолияти субъектҳои хоҷагидор (аз ҷумла, гузаронидани санҷиш бе риояи давра ва давомнокии санҷиш, дахолат ба фаъолияти субъекти хоҷагидор дар ҷараёни санҷиш, ки ба мавзӯи санҷиш алоқаманд нест, қабули қарори ғайриқонунӣ оид ба натиҷаи санҷиш ё содир намудани дигар амалҳои ғайриқонунӣ нисбат ба субъекти хоҷагидори санҷидашаванда) </t>
  </si>
  <si>
    <t>10. Раҳнамоӣ ва расонидани кумакҳои методӣ ва амалӣ ба бахши хусусӣ барои ташкил намудани ассотсиатсияҳои соҳавии умумиҷумҳурявӣ</t>
  </si>
  <si>
    <t>11. Ворид намудани тағйиру иловаҳои дахлдор ба қонунгузорӣ ҷиҳати иштироки ҳатмии намояндаи мақоми ваколатдори давлатӣ дар соҳаи ҳимоя ва дастгирии давлатии соҳибкорӣ ва сохторҳои минтақавии он дар мурофиаҳои судӣ, ки баҳси онҳо бо мақомот ва сохторҳои давлатӣ сурат мегирад</t>
  </si>
  <si>
    <t>12. Бо мақсади танзими низоми иҷозатдиҳӣ, аз байн бурдани ҳуҷҷатҳои хусусияти иҷозатдиҳидошта барои амал ва фаъолияти соҳибкориву сармоягузорӣ, ҳамзамон мутобиқ намудани санади меъёрии ҳуқуқии зерқонунӣ ба талаботи қонунгузории Ҷумҳурии Тоҷикистон дар бораи низоми иҷозатдиҳӣ, аз ҷумла мувофиқакунии ҳатмии реҷаи кори субъектҳои соҳибкории хусусӣ</t>
  </si>
  <si>
    <t xml:space="preserve">13. Таъсиси ассотсиатсияҳои соҳибкорон ва сармоягузорон дар шаҳру ноҳияҳои ҷумҳурӣ ҷиҳати дастгирии фаъолияти  пурсамар ва пурзӯр намудани иқтидори содиротию истеҳсолии онҳо  </t>
  </si>
  <si>
    <t>14. Бо мақсади аз байн бурдани дахолати беасос ба фаъолияти бахши хусусӣ дар қонунгузорӣ мушаххасан муайян кардани мафҳум ва шаклҳои назорат (назорати давлатӣ, корҳои назоратӣ), инчунин ҳудудҳои амалӣ намудани назорат, фарқияти назорат аз санҷиш</t>
  </si>
  <si>
    <t>15. Ба танзим даровардани расмиёти амалӣ намудани назорати (назорати давлати, корҳои назоратии) мақомоти ваколатдори давлатӣ ва дигар сохторҳои давлатӣ</t>
  </si>
  <si>
    <t xml:space="preserve">16. Гузаронидани барӯйхатгирӣ ва содагардонии шаклњои њисоботи оморї ва пурзӯр намудани механизми муосири низоми электронї барои пешнињоди њисоботи оморї барои субъектњои соњибкорї </t>
  </si>
  <si>
    <t>17. Гузаронидани корҳои фаҳмондадиҳӣ оид ба муқаррароти  Кодекси андози Љумњурии Тољикистон дар таҳрири нав</t>
  </si>
  <si>
    <t xml:space="preserve">18. Андешидани тадбирњои мушаххас љињати коњиш додани расмиёти маъмурикунонии  андоз барои субъектњои соњибкорї ва  баробар кардани он  ба давлатҳои ҳамсоя </t>
  </si>
  <si>
    <t xml:space="preserve">19. Баланд бардоштани сатњи хизматрасонињои электронӣ ба андозсупорандагон дар маќомоти андоз </t>
  </si>
  <si>
    <t xml:space="preserve">20. Пурра љорї намудани низоми санљишњои соњибкорї аз рўи хавфњо дар маќомоти андоз бо истифодаи технологияњои муосири электронї, инчунин гузаронидани чорабиниҳо барои коҳиш додани андози ҷаримаҳо ва пешгирӣ намудани онњо </t>
  </si>
  <si>
    <t>21. Андешидани чораҳои зарурӣ ҷиҳати беҳтар намудани мавқеи ҷумҳурӣ дар радабандии агентиҳои байналмилалии рейтингӣ, аз ҷумла Индекси рақобатпазирии глобалӣ, Индекси бехатарӣ ва амнияти Форуми ҷаҳонии иқтисодӣ ва ғайра</t>
  </si>
  <si>
    <t xml:space="preserve">22. Баланд бардоштани симои (имиҷи) сармоягузории Тоҷикистон дар арсаи байналмилалӣ тавассути паҳн намудани иттилооти зарурӣ оид ба Ҷумҳурии Тоҷикистон, имкониятҳои сармоягузорӣ ва сайёҳии кишвар дар расонаҳои иттилоотии байналмилалӣ, шабакаҳои интернетӣ, инчунин ба вуҷуд овардани симои (имиҷи) саҳеҳу мусбии кишвар дар хориҷа ва фазои виртуалӣ (интернетӣ) </t>
  </si>
  <si>
    <t>23. Ташкили рейтинги миллии фазои соҳибкорию сармоягузорї дар Љумњурии Тољикистон</t>
  </si>
  <si>
    <t>24. Андешидани тадбирҳои зарурӣ ҷиҳати њалли масъалаи суръати сусти интернет дар кишвар ва таъмини устувории маблағгузории сомонаҳои интернетии асосии кишвар аз ҳисоби буҷети давлатӣ</t>
  </si>
  <si>
    <t>25. Гузаронидани таҳлили фазои сармоягузории Тоҷикистон дар муқоиса бо кишварҳои ҳамсоя ва ҷаҳон ва аз натиљаи он пешнињод намудани таклифњои муфид ба Њукумати Љумњурии Тољикистон</t>
  </si>
  <si>
    <t>26. Ҷорӣ намудани низоми электронии хизматрасониҳо барои соҳибкорон (махзани ягона оид ба санҷишҳо ва иҷозату иҷозатномаҳо)</t>
  </si>
  <si>
    <t>27. Ҷорї намудани стандартњои хизматрасонї барои Фењрасти замин, Кадастр ва механизмњои алоњидаи шикоят аз болои чунин хизматрасонињо дар њолати риоя нагардидани муњлати муќарраргардида</t>
  </si>
  <si>
    <t>28. Таќвияти раванди аз ҷониби судњо љорї гардидани њуљљатгузории электронї, инчунин ба таври автоматї љорї кардани таќсимоти парвандањо ба судяњо дар суди иќтисодї</t>
  </si>
  <si>
    <t>29. Ба тартиб даровардани шумораи зиёдтарини мавќуфгузорињои имконпазир ва мањдуд намудани онњо бо њолатҳои истисноӣ, тариќи ворид намудани тағйирот ба қонунгузории мурофиавии иқтисодии Тоҷикистон</t>
  </si>
  <si>
    <t>30. Таъсиси маҳзани электронии маълумот барои санљиши гарав, ќарзњои ипотекї ва мањдудияту уњдадорињои дигар</t>
  </si>
  <si>
    <t xml:space="preserve">31. Таҷдиди назар намудани қонунгузории амалкунанда дар самти идоракунни корпоративӣ  </t>
  </si>
  <si>
    <t>32. Фароҳам овардани имтиёзҳо ба ширкатҳое, ки идоракунии корпоративиро татбиқ мекунанд</t>
  </si>
  <si>
    <t xml:space="preserve">33. Омўзиши масъалаи љоринамоии тадбирњои њавасмандкунї тибќи таљрибаи байналмилалї барои бахши хусусї љињати татбиќи идоракунии корпоративї дар корхонањои хусусї </t>
  </si>
  <si>
    <t>34. Омода кардани маълумоти муфассал барои саҳмиягузорони хориҷӣ оид ба идоракунни корпоративӣ дар Тоҷикистон</t>
  </si>
  <si>
    <t>35. Гузаронидани семинар ва тренингҳо  оид ба навгонӣ дар самти идоракунии корпоративӣ</t>
  </si>
  <si>
    <t>36. Ташкили курсњои омўзишї оид ба љоринамоии идоракунии корпоративӣ дар фаъолияти ширкатњои хусусї</t>
  </si>
  <si>
    <t xml:space="preserve">37. Таќвияти фаъолияти маќомоти ваколатдори давлатї дар самти пешбурди фаъолияти сармоягузорї </t>
  </si>
  <si>
    <t xml:space="preserve">38. Рушд додани механизми шарикии давлат ва бахши хусусї барои љалби сармояи хусусї љињати амалисозии лоињањои инфрасохторї дар љумњурї </t>
  </si>
  <si>
    <t xml:space="preserve">39. Бунёди инфрасохтори иҷтимоии лозима дар минтаќањои озоди иќтисодии Тољикистон ва паст намудани арзиши иљораи замину амвол дар минтақаи озоди иқтисодӣ </t>
  </si>
  <si>
    <t xml:space="preserve">40. Омўзиш ва таҳияи таклифҳо оид ба ташкили механизми дастгирии давлатии бахши хусусї дар ҳолатҳои фавқулода </t>
  </si>
  <si>
    <t>41. Ҷорӣ намудани механизми дастгирии давлатии бахши хусусї дар ҳолатҳои фавқулода  дар асоси таҳлили гузаронидашуда</t>
  </si>
  <si>
    <t>42. Омўзиш ва пешнињоди таклифњо љињати ташкил намудани шабакаи ташкилотҳои молиявии ғайрибонкӣ, аз љумла бонкҳо ва фондҳои маблаѓгузорї, ширкатҳои хусусии нафақавӣ, фондҳои венчурӣ ва хедҷӣ, фариштаҳои тиҷоратӣ (бизнес-ангелҳо), инчунин гардиши коғазҳои қиматноки корпоративӣ бо мӯҳлати пардохташон аз 5 то 30 сол барои маблағгузории ба бахши воќеї ва инфрасохтор</t>
  </si>
  <si>
    <t xml:space="preserve">43. Андешидани тадбирњои зарурї љињати ворид гардидани иштирокчиёни нав, алахусус ташкилотҳои молиявии хориҷӣ ба бозори молиявии дохилї </t>
  </si>
  <si>
    <t>44. Баланд бардоштани самаранокии фаъолияти Хазинаи суғуртаи пасандозҳои шахсони воқеӣ, аз ҷумла таҳияи механизми расонидани кӯмаки фаврӣ ба Хазина (пешниҳоди пардохтпазирӣ) аз ҷониби давлат бо мақсади иҷрои саривақтии уҳдадориҳо дар назди  пасандоздорон</t>
  </si>
  <si>
    <t>45. Ташкили корњои фањмондадињї љињати ташаккули маърифати сармоягузории аҳолӣ</t>
  </si>
  <si>
    <t>46. Тањлили соњаи алоќа ва дар ин замина гузаронидани ислоњоти соњаи алоќаи љумњурї</t>
  </si>
  <si>
    <t>47. Таќвияти корњо дар самти зиёд намудани њиссаи њисоббаробаркунињои ѓайринаќдӣ ва гузаштан ба иқтисодиёти рақамӣ тавассути ҳавасмандгардонии самарабахш (паст кардани фоизи ҳаққи хизматрасониҳои эквайрингӣ (комиссия), зиёд кардани амалиётҳои тиҷорати электронӣ, пешниҳоди барномаҳои ҳавасмандгардонӣ (кэшбек ва бонусҳо)</t>
  </si>
  <si>
    <r>
      <t xml:space="preserve">48. Андешидани тадбирњои зарурї љињати </t>
    </r>
    <r>
      <rPr>
        <sz val="14"/>
        <color rgb="FF000000"/>
        <rFont val="Times New Roman Tj"/>
        <family val="1"/>
        <charset val="204"/>
      </rPr>
      <t>љалб намудани соњибкорони ватании бурунмарзї барои амалї намудани лоињањои сармоягузорї дар Тољикистон</t>
    </r>
  </si>
  <si>
    <t>49. Омўзиш ва пешнињоди таклифњо љињати ташкили бизнес инкубаторҳои хусусӣ,  краудфандинг, барномаҳои хусусии инкубатсия ва акселерасия ва марказҳои коворкинг</t>
  </si>
  <si>
    <t>50. Омўзиши масъалаи озодкунии соњибкорони навкор ва бизнес инкубаторҳо аз пардохти андозҳо то ба фоидаи муайян ва ба мустаќилияти молиявӣ расидани онҳо</t>
  </si>
  <si>
    <t>51. Ташкили технопаркҳо барои дастгирии соҳибкороне, ки ба машварати мутахассисон ва беҳтар кардани сифати маҳсулот ниёз доранд</t>
  </si>
  <si>
    <t>52. Омўзиш ва пешнињоди таклифњо љињати ҷорӣ намудани механизми муосири дастгирии молиявии бахши хусусӣ тавассути субсидиякунонии фоизи ќарзњои соњибкорон, кафолатдињии фоизи муайяни маблаѓи ќарзи соњибкорон дар бонкњои тиљоратї ва маблаѓгузории муштараки лоињањои тиљоратии соњибкорон</t>
  </si>
  <si>
    <t xml:space="preserve">53. Ҷорӣ намудани механизми муосири дастгирии молиявии бахши хусусӣ </t>
  </si>
  <si>
    <t>54. Мусоидат ба рушди воситањои ѓайрианъанавии маблаѓгузории лоињањои соњибкорон, аз љумла љамъоварии маблаѓ тавассути шабакаи интернет (краудфандинг), ќарздињии байни љонибњои баробар</t>
  </si>
  <si>
    <t>55. Тарѓиботи истифодаи воситањои муосири алтернативии маблаѓгузорї байни шањрвандон, аз ҷумла маблаѓгузори лоињањои соњибкорони хурду миёна дар марњаллаи аввалин, пеш аз њама ширкатњои аз лињози технологї рушдкарда, маблаѓгузории муштарак (краудфандинг, краудинвестинг) тибқи таљрибаи пешрафтаи байналмилалї</t>
  </si>
  <si>
    <t>56. Тарғибу ташвиқ намудани фаъолияти соҳибкорӣ байни ҷавонон,  занон ва маъюбони ҷумҳурӣ</t>
  </si>
  <si>
    <t>57. Дастгирӣ ва рушди фаъолияти соҳибкории ҷавонон, занон ва маъюбони кишвар тариқи пешнињоди ќарз, грант, машваратдињї ва фароњам овардани шароити мусоиди фаъолият</t>
  </si>
  <si>
    <t>58. Ҷалб намудани  ҷавонон аз даврони мактабхонӣ ва донишҷӯӣ ба фаъолияти соҳибкорӣ, аз ҷумла тавассути гузаронидани озмунҳои ихтироъкорони ҷавон, ба монанди «стартап – чойхона» дар мактабҳо ва донишгоҳҳо</t>
  </si>
  <si>
    <t>59. Омӯзиши масъалаи таъсиси фондҳои маблағгузории ихтироъҳои олимони ҷавон, донишҷӯён ва ҷавонони соҳибкори мамлакат дар назди донишгоҳу донишкадаҳо ва шаҳру ноҳияҳои ҷумҳурӣ</t>
  </si>
  <si>
    <t>60. Такмили қонунгузории ҷумҳурӣ дар самти рушди соҳибкорӣ байни ҷавонон,  занон, маъюбон ва соҳибкории инноватсионӣ</t>
  </si>
  <si>
    <r>
      <t xml:space="preserve">Кумитаи давлатии сармоягузорӣ ва идораи амволи давлатии Ҷумҳурии Тоҷикистон, Кумитаи кор бо ҷавонон ва варзиши назди Ҳукумати Ҷумҳурии Тоҷикистон, Кумитаи кор бо занон ва оилаи назди Ҳукумати Ҷумҳурии Тоҷикистон, Кумитаи рушди сайёҳии назди Ҳукумати Ҷумҳурии Тоҷикистон, Вазорати молияи Ҷумҳурии Тоҷикистон, Вазорати рушди иқтисод ва савдои  Ҷумҳурии Тоҷикистон, Вазорати меҳнат, муҳоҷират ва шуғли аҳолии Ҷумҳурии Тоҷикистон, Вазорати корҳои хориҷии Ҷумҳурии Тоҷикистон, Бонки миллии Тоҷикистон, Маркази миллии қонунгузории назди Президенти Ҷумҳурии Тоҷикистон Агентии омори назди Президенти Ҷумҳурии Тоҷикистон, Котиботи Шурои машваратии назди Президенти Ҷумҳурии Тоҷикистон оид ба беҳтар намудани фазои сармоягузорӣ, ассотсиатсияҳои соҳибкорӣ, шарикони рушд                                       </t>
    </r>
    <r>
      <rPr>
        <sz val="13"/>
        <color theme="0"/>
        <rFont val="Times New Roman Tj"/>
        <family val="1"/>
        <charset val="204"/>
      </rPr>
      <t>миддлдличдтддчлстидтсмчдил</t>
    </r>
  </si>
  <si>
    <t>Бонки миллии Тоҷикистон, Вазорати молияи Ҷумҳурии Тоҷикистон</t>
  </si>
  <si>
    <t xml:space="preserve">Замимаи 2
ба ќарори Њукумати
Љумњурии Тољикистон
аз 1 марти соли 2023, № 50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</si>
</sst>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 _₽_-;\-* #,##0\ _₽_-;_-* &quot;-&quot;??\ _₽_-;_-@_-"/>
    <numFmt numFmtId="165" formatCode="0.000"/>
    <numFmt numFmtId="166" formatCode="_-* #,##0.000\ _₽_-;\-* #,##0.000\ _₽_-;_-* &quot;-&quot;???\ _₽_-;_-@_-"/>
    <numFmt numFmtId="167" formatCode="0.0"/>
  </numFmts>
  <fonts count="18" x14ac:knownFonts="1">
    <font>
      <sz val="11"/>
      <color theme="1"/>
      <name val="Calibri"/>
      <family val="2"/>
      <scheme val="minor"/>
    </font>
    <font>
      <sz val="12"/>
      <color theme="1"/>
      <name val="Times New Roman Tj"/>
      <family val="1"/>
      <charset val="204"/>
    </font>
    <font>
      <sz val="11"/>
      <color theme="1"/>
      <name val="Times New Roman Tj"/>
      <family val="1"/>
      <charset val="204"/>
    </font>
    <font>
      <sz val="11"/>
      <name val="Times New Roman Tj"/>
      <family val="1"/>
      <charset val="204"/>
    </font>
    <font>
      <sz val="11"/>
      <color theme="1"/>
      <name val="Calibri"/>
      <family val="2"/>
      <charset val="204"/>
      <scheme val="minor"/>
    </font>
    <font>
      <sz val="11"/>
      <color rgb="FFFF0000"/>
      <name val="Times New Roman Tj"/>
      <family val="1"/>
      <charset val="204"/>
    </font>
    <font>
      <sz val="12"/>
      <color theme="1"/>
      <name val="Calibri"/>
      <family val="2"/>
      <scheme val="minor"/>
    </font>
    <font>
      <sz val="14"/>
      <color theme="1"/>
      <name val="Times New Roman Tj"/>
      <family val="1"/>
      <charset val="204"/>
    </font>
    <font>
      <b/>
      <sz val="14"/>
      <color theme="1"/>
      <name val="Times New Roman Tj"/>
      <family val="1"/>
      <charset val="204"/>
    </font>
    <font>
      <b/>
      <sz val="14"/>
      <name val="Times New Roman Tj"/>
      <family val="1"/>
      <charset val="204"/>
    </font>
    <font>
      <sz val="14"/>
      <name val="Times New Roman Tj"/>
      <family val="1"/>
      <charset val="204"/>
    </font>
    <font>
      <sz val="14"/>
      <color rgb="FFFF0000"/>
      <name val="Times New Roman Tj"/>
      <family val="1"/>
      <charset val="204"/>
    </font>
    <font>
      <sz val="14"/>
      <color rgb="FF000000"/>
      <name val="Times New Roman Tj"/>
      <family val="1"/>
      <charset val="204"/>
    </font>
    <font>
      <sz val="14"/>
      <color theme="1"/>
      <name val="Calibri"/>
      <family val="2"/>
      <scheme val="minor"/>
    </font>
    <font>
      <sz val="13"/>
      <color theme="1"/>
      <name val="Times New Roman Tj"/>
      <family val="1"/>
      <charset val="204"/>
    </font>
    <font>
      <sz val="20"/>
      <color theme="1"/>
      <name val="Times New Roman Tj"/>
      <family val="1"/>
      <charset val="204"/>
    </font>
    <font>
      <sz val="12"/>
      <color theme="0"/>
      <name val="Times New Roman Tj"/>
      <family val="1"/>
      <charset val="204"/>
    </font>
    <font>
      <sz val="13"/>
      <color theme="0"/>
      <name val="Times New Roman Tj"/>
      <family val="1"/>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2">
    <xf numFmtId="0" fontId="0" fillId="0" borderId="0"/>
    <xf numFmtId="0" fontId="4" fillId="0" borderId="0"/>
  </cellStyleXfs>
  <cellXfs count="104">
    <xf numFmtId="0" fontId="0" fillId="0" borderId="0" xfId="0"/>
    <xf numFmtId="0" fontId="2" fillId="0" borderId="0" xfId="0" applyFont="1" applyFill="1"/>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wrapText="1"/>
    </xf>
    <xf numFmtId="167" fontId="7" fillId="0" borderId="1" xfId="0" applyNumberFormat="1" applyFont="1" applyFill="1" applyBorder="1" applyAlignment="1">
      <alignment horizontal="center" vertical="center"/>
    </xf>
    <xf numFmtId="0" fontId="7" fillId="0" borderId="0" xfId="0" applyFont="1" applyFill="1"/>
    <xf numFmtId="0" fontId="7" fillId="0" borderId="0" xfId="0" applyFont="1" applyFill="1" applyAlignment="1">
      <alignment horizontal="center"/>
    </xf>
    <xf numFmtId="0" fontId="7" fillId="0" borderId="0" xfId="0" applyFont="1" applyFill="1" applyBorder="1" applyAlignment="1">
      <alignment vertical="center" wrapText="1"/>
    </xf>
    <xf numFmtId="0" fontId="8" fillId="0" borderId="8" xfId="0" applyFont="1" applyFill="1" applyBorder="1" applyAlignment="1">
      <alignment horizontal="center" vertical="center" wrapText="1"/>
    </xf>
    <xf numFmtId="0" fontId="8" fillId="0" borderId="8" xfId="0" applyFont="1" applyFill="1" applyBorder="1" applyAlignment="1">
      <alignment horizontal="left" vertical="center" wrapText="1"/>
    </xf>
    <xf numFmtId="0" fontId="2" fillId="0" borderId="0" xfId="0" applyFont="1" applyFill="1" applyAlignment="1">
      <alignment vertical="top" wrapText="1"/>
    </xf>
    <xf numFmtId="0" fontId="8" fillId="0" borderId="9" xfId="0" applyFont="1" applyFill="1" applyBorder="1" applyAlignment="1">
      <alignment vertical="center" wrapText="1"/>
    </xf>
    <xf numFmtId="0" fontId="2" fillId="0" borderId="0" xfId="0" applyFont="1" applyFill="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5" fillId="0" borderId="0" xfId="0" applyFont="1" applyFill="1"/>
    <xf numFmtId="1" fontId="9"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0" xfId="0" applyFont="1" applyFill="1"/>
    <xf numFmtId="0" fontId="9"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2" fontId="9" fillId="0" borderId="2" xfId="0" applyNumberFormat="1" applyFont="1" applyFill="1" applyBorder="1" applyAlignment="1">
      <alignment horizontal="center" vertical="center" wrapText="1"/>
    </xf>
    <xf numFmtId="2" fontId="1" fillId="0" borderId="0" xfId="0" applyNumberFormat="1" applyFont="1" applyFill="1" applyAlignment="1">
      <alignment horizontal="left" vertical="center" wrapText="1"/>
    </xf>
    <xf numFmtId="0" fontId="16" fillId="0" borderId="0" xfId="0" applyFont="1" applyFill="1"/>
    <xf numFmtId="0" fontId="9" fillId="0" borderId="1" xfId="1" applyFont="1" applyFill="1" applyBorder="1" applyAlignment="1">
      <alignment horizontal="left" vertical="center" wrapText="1"/>
    </xf>
    <xf numFmtId="0" fontId="9" fillId="0" borderId="1" xfId="1" applyFont="1" applyFill="1" applyBorder="1" applyAlignment="1">
      <alignment horizontal="center" vertical="center" wrapText="1"/>
    </xf>
    <xf numFmtId="167" fontId="9" fillId="0" borderId="1" xfId="1" applyNumberFormat="1" applyFont="1" applyFill="1" applyBorder="1" applyAlignment="1">
      <alignment horizontal="center" vertical="center" wrapText="1"/>
    </xf>
    <xf numFmtId="2" fontId="9" fillId="0" borderId="1" xfId="1" applyNumberFormat="1" applyFont="1" applyFill="1" applyBorder="1" applyAlignment="1">
      <alignment horizontal="center" vertical="center" wrapText="1"/>
    </xf>
    <xf numFmtId="2" fontId="1" fillId="0" borderId="0" xfId="0" applyNumberFormat="1" applyFont="1" applyFill="1"/>
    <xf numFmtId="2" fontId="2" fillId="0" borderId="0" xfId="0" applyNumberFormat="1" applyFont="1" applyFill="1"/>
    <xf numFmtId="0" fontId="3" fillId="0" borderId="0" xfId="0" applyFont="1" applyFill="1"/>
    <xf numFmtId="0" fontId="3" fillId="0" borderId="0" xfId="0" applyFont="1" applyFill="1" applyAlignment="1">
      <alignment horizontal="left" vertical="center" wrapText="1"/>
    </xf>
    <xf numFmtId="0" fontId="5" fillId="0" borderId="0" xfId="0" applyFont="1" applyFill="1"/>
    <xf numFmtId="0" fontId="11" fillId="0" borderId="1" xfId="0" applyFont="1" applyFill="1" applyBorder="1" applyAlignment="1">
      <alignment horizontal="left" vertical="center" wrapText="1"/>
    </xf>
    <xf numFmtId="0" fontId="5" fillId="0" borderId="0" xfId="0" applyFont="1" applyFill="1" applyAlignment="1">
      <alignment horizontal="left" vertical="center" wrapText="1"/>
    </xf>
    <xf numFmtId="0" fontId="10" fillId="0" borderId="1" xfId="1" applyFont="1" applyFill="1" applyBorder="1" applyAlignment="1">
      <alignment horizontal="left" vertical="center" wrapText="1"/>
    </xf>
    <xf numFmtId="0" fontId="2" fillId="0" borderId="0" xfId="0" applyFont="1" applyFill="1" applyAlignment="1">
      <alignment horizontal="left" vertical="center"/>
    </xf>
    <xf numFmtId="0" fontId="10" fillId="0" borderId="1" xfId="0" applyFont="1" applyFill="1" applyBorder="1" applyAlignment="1">
      <alignment horizontal="center" vertical="center"/>
    </xf>
    <xf numFmtId="167" fontId="10" fillId="0" borderId="1" xfId="0" applyNumberFormat="1" applyFont="1" applyFill="1" applyBorder="1" applyAlignment="1">
      <alignment horizontal="center" vertical="center"/>
    </xf>
    <xf numFmtId="0" fontId="5" fillId="0" borderId="0" xfId="0" applyFont="1" applyFill="1" applyAlignment="1">
      <alignment horizontal="left" vertical="center"/>
    </xf>
    <xf numFmtId="0" fontId="7" fillId="0" borderId="1" xfId="0" applyFont="1" applyFill="1" applyBorder="1" applyAlignment="1">
      <alignment horizontal="left" vertical="center"/>
    </xf>
    <xf numFmtId="2" fontId="7" fillId="0" borderId="1" xfId="0" applyNumberFormat="1" applyFont="1" applyFill="1" applyBorder="1" applyAlignment="1">
      <alignment horizontal="center" vertical="center"/>
    </xf>
    <xf numFmtId="167" fontId="9" fillId="0" borderId="2" xfId="0" applyNumberFormat="1" applyFont="1" applyFill="1" applyBorder="1" applyAlignment="1">
      <alignment horizontal="center" vertical="center" wrapText="1"/>
    </xf>
    <xf numFmtId="167" fontId="2" fillId="0" borderId="0" xfId="0" applyNumberFormat="1" applyFont="1" applyFill="1"/>
    <xf numFmtId="0" fontId="7" fillId="0" borderId="1" xfId="0" applyFont="1" applyFill="1" applyBorder="1" applyAlignment="1">
      <alignment horizontal="justify" vertical="center" wrapText="1"/>
    </xf>
    <xf numFmtId="0" fontId="12" fillId="0" borderId="1" xfId="0" applyFont="1" applyFill="1" applyBorder="1" applyAlignment="1">
      <alignment horizontal="justify" vertical="center" wrapText="1"/>
    </xf>
    <xf numFmtId="1" fontId="9" fillId="0" borderId="2" xfId="0" applyNumberFormat="1" applyFont="1" applyFill="1" applyBorder="1" applyAlignment="1">
      <alignment horizontal="left" vertical="center" wrapText="1"/>
    </xf>
    <xf numFmtId="1" fontId="9" fillId="0" borderId="2" xfId="0" applyNumberFormat="1" applyFont="1" applyFill="1" applyBorder="1" applyAlignment="1">
      <alignment horizontal="center" vertical="center" wrapText="1"/>
    </xf>
    <xf numFmtId="1" fontId="9" fillId="0" borderId="1" xfId="1" applyNumberFormat="1" applyFont="1" applyFill="1" applyBorder="1" applyAlignment="1">
      <alignment horizontal="center" vertical="center" wrapText="1"/>
    </xf>
    <xf numFmtId="167" fontId="8" fillId="0" borderId="1" xfId="0" applyNumberFormat="1" applyFont="1" applyFill="1" applyBorder="1" applyAlignment="1">
      <alignment horizontal="center" vertical="center"/>
    </xf>
    <xf numFmtId="1" fontId="9" fillId="0" borderId="1" xfId="1" applyNumberFormat="1" applyFont="1" applyFill="1" applyBorder="1" applyAlignment="1">
      <alignment horizontal="left" vertical="center" wrapText="1"/>
    </xf>
    <xf numFmtId="1" fontId="9" fillId="0" borderId="1" xfId="1" applyNumberFormat="1" applyFont="1" applyFill="1" applyBorder="1" applyAlignment="1">
      <alignment vertical="center" wrapText="1"/>
    </xf>
    <xf numFmtId="0" fontId="7" fillId="0" borderId="2" xfId="0" applyFont="1" applyFill="1" applyBorder="1" applyAlignment="1">
      <alignment horizontal="justify" vertical="center" wrapText="1"/>
    </xf>
    <xf numFmtId="0" fontId="7" fillId="0" borderId="2" xfId="0" applyFont="1" applyFill="1" applyBorder="1" applyAlignment="1">
      <alignment horizontal="center"/>
    </xf>
    <xf numFmtId="0" fontId="7" fillId="0" borderId="2" xfId="0" applyFont="1" applyFill="1" applyBorder="1" applyAlignment="1">
      <alignment horizontal="center" vertical="center"/>
    </xf>
    <xf numFmtId="0" fontId="14"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2" fillId="0" borderId="1" xfId="0" applyFont="1" applyFill="1" applyBorder="1"/>
    <xf numFmtId="0" fontId="7" fillId="0" borderId="1" xfId="0" applyFont="1" applyFill="1" applyBorder="1"/>
    <xf numFmtId="166" fontId="2" fillId="0" borderId="1" xfId="0" applyNumberFormat="1" applyFont="1" applyFill="1" applyBorder="1"/>
    <xf numFmtId="0" fontId="13" fillId="0" borderId="1" xfId="0" applyFont="1" applyFill="1" applyBorder="1" applyAlignment="1">
      <alignment horizontal="center"/>
    </xf>
    <xf numFmtId="0" fontId="13" fillId="0" borderId="1" xfId="0" applyFont="1" applyFill="1" applyBorder="1"/>
    <xf numFmtId="0" fontId="7" fillId="0" borderId="1" xfId="0" applyFont="1" applyFill="1" applyBorder="1" applyAlignment="1">
      <alignment horizontal="left"/>
    </xf>
    <xf numFmtId="0" fontId="0" fillId="0" borderId="1" xfId="0" applyFill="1" applyBorder="1"/>
    <xf numFmtId="0" fontId="1" fillId="0" borderId="0" xfId="0" applyFont="1" applyFill="1" applyBorder="1"/>
    <xf numFmtId="0" fontId="6" fillId="0" borderId="0" xfId="0" applyFont="1" applyFill="1" applyBorder="1" applyAlignment="1">
      <alignment horizontal="center"/>
    </xf>
    <xf numFmtId="0" fontId="6" fillId="0" borderId="0" xfId="0" applyFont="1" applyFill="1" applyBorder="1"/>
    <xf numFmtId="0" fontId="1" fillId="0" borderId="0" xfId="0" applyFont="1" applyFill="1" applyBorder="1" applyAlignment="1">
      <alignment horizontal="left"/>
    </xf>
    <xf numFmtId="0" fontId="0" fillId="0" borderId="0" xfId="0" applyFill="1"/>
    <xf numFmtId="164" fontId="6" fillId="0" borderId="0" xfId="0" applyNumberFormat="1" applyFont="1" applyFill="1" applyBorder="1"/>
    <xf numFmtId="0" fontId="6" fillId="0" borderId="0" xfId="0" applyFont="1" applyFill="1" applyAlignment="1">
      <alignment horizontal="center"/>
    </xf>
    <xf numFmtId="0" fontId="6" fillId="0" borderId="0" xfId="0" applyFont="1" applyFill="1"/>
    <xf numFmtId="0" fontId="1" fillId="0" borderId="0" xfId="0" applyFont="1" applyFill="1" applyAlignment="1">
      <alignment horizontal="left"/>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165" fontId="9" fillId="0" borderId="2" xfId="0" applyNumberFormat="1" applyFont="1" applyFill="1" applyBorder="1" applyAlignment="1">
      <alignment horizontal="center" vertical="center" wrapText="1"/>
    </xf>
    <xf numFmtId="165" fontId="9" fillId="0" borderId="7" xfId="0" applyNumberFormat="1" applyFont="1" applyFill="1" applyBorder="1" applyAlignment="1">
      <alignment horizontal="center" vertical="center" wrapText="1"/>
    </xf>
    <xf numFmtId="165" fontId="9" fillId="0" borderId="3" xfId="0" applyNumberFormat="1" applyFont="1" applyFill="1" applyBorder="1" applyAlignment="1">
      <alignment horizontal="center" vertical="center" wrapText="1"/>
    </xf>
    <xf numFmtId="0" fontId="9" fillId="0" borderId="2" xfId="1" applyFont="1" applyFill="1" applyBorder="1" applyAlignment="1">
      <alignment horizontal="left" vertical="center" wrapText="1"/>
    </xf>
    <xf numFmtId="0" fontId="9" fillId="0" borderId="3" xfId="1" applyFont="1" applyFill="1" applyBorder="1" applyAlignment="1">
      <alignment horizontal="left" vertical="center" wrapText="1"/>
    </xf>
    <xf numFmtId="0" fontId="9" fillId="0" borderId="13"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14" xfId="1"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cellXfs>
  <cellStyles count="2">
    <cellStyle name="Normal 2" xfId="1"/>
    <cellStyle name="Обычный" xfId="0" builtinId="0"/>
  </cellStyles>
  <dxfs count="0"/>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157"/>
  <sheetViews>
    <sheetView tabSelected="1" view="pageBreakPreview" zoomScaleNormal="100" zoomScaleSheetLayoutView="100" zoomScalePageLayoutView="70" workbookViewId="0">
      <selection activeCell="M82" sqref="M82"/>
    </sheetView>
  </sheetViews>
  <sheetFormatPr defaultRowHeight="15.75" x14ac:dyDescent="0.25"/>
  <cols>
    <col min="1" max="1" width="2.5703125" style="75" customWidth="1"/>
    <col min="2" max="2" width="41.28515625" style="25" customWidth="1"/>
    <col min="3" max="3" width="26.85546875" style="25" customWidth="1"/>
    <col min="4" max="4" width="11.42578125" style="77" customWidth="1"/>
    <col min="5" max="5" width="7.42578125" style="77" hidden="1" customWidth="1"/>
    <col min="6" max="6" width="13" style="77" customWidth="1"/>
    <col min="7" max="7" width="12.7109375" style="78" customWidth="1"/>
    <col min="8" max="8" width="10.42578125" style="78" customWidth="1"/>
    <col min="9" max="9" width="14" style="78" customWidth="1"/>
    <col min="10" max="10" width="13.140625" style="78" customWidth="1"/>
    <col min="11" max="11" width="14.7109375" style="78" customWidth="1"/>
    <col min="12" max="12" width="12.42578125" style="78" customWidth="1"/>
    <col min="13" max="13" width="41" style="79" customWidth="1"/>
    <col min="14" max="14" width="22.5703125" style="78" customWidth="1"/>
    <col min="15" max="15" width="17.42578125" style="75" customWidth="1"/>
    <col min="16" max="16" width="9.140625" style="75"/>
    <col min="17" max="17" width="24.85546875" style="75" bestFit="1" customWidth="1"/>
    <col min="18" max="16384" width="9.140625" style="75"/>
  </cols>
  <sheetData>
    <row r="1" spans="2:21" s="1" customFormat="1" ht="96" customHeight="1" x14ac:dyDescent="0.25">
      <c r="B1" s="10"/>
      <c r="C1" s="10"/>
      <c r="D1" s="11"/>
      <c r="E1" s="11"/>
      <c r="F1" s="11"/>
      <c r="G1" s="10"/>
      <c r="H1" s="10"/>
      <c r="I1" s="10"/>
      <c r="J1" s="10"/>
      <c r="K1" s="12"/>
      <c r="L1" s="82" t="s">
        <v>230</v>
      </c>
      <c r="M1" s="82"/>
      <c r="N1" s="82"/>
    </row>
    <row r="2" spans="2:21" s="1" customFormat="1" ht="0.75" customHeight="1" thickBot="1" x14ac:dyDescent="0.3">
      <c r="B2" s="10"/>
      <c r="C2" s="10"/>
      <c r="D2" s="11"/>
      <c r="E2" s="11"/>
      <c r="F2" s="11"/>
      <c r="G2" s="10"/>
      <c r="H2" s="10"/>
      <c r="I2" s="10"/>
      <c r="J2" s="10"/>
      <c r="K2" s="10"/>
      <c r="L2" s="13"/>
      <c r="M2" s="14"/>
      <c r="N2" s="13"/>
    </row>
    <row r="3" spans="2:21" s="1" customFormat="1" ht="46.5" customHeight="1" thickBot="1" x14ac:dyDescent="0.25">
      <c r="B3" s="94" t="s">
        <v>139</v>
      </c>
      <c r="C3" s="95"/>
      <c r="D3" s="95"/>
      <c r="E3" s="95"/>
      <c r="F3" s="95"/>
      <c r="G3" s="95"/>
      <c r="H3" s="95"/>
      <c r="I3" s="95"/>
      <c r="J3" s="95"/>
      <c r="K3" s="95"/>
      <c r="L3" s="95"/>
      <c r="M3" s="95"/>
      <c r="N3" s="96"/>
      <c r="O3" s="15"/>
    </row>
    <row r="4" spans="2:21" s="1" customFormat="1" ht="64.5" customHeight="1" x14ac:dyDescent="0.2">
      <c r="B4" s="80" t="s">
        <v>148</v>
      </c>
      <c r="C4" s="80" t="s">
        <v>149</v>
      </c>
      <c r="D4" s="80" t="s">
        <v>147</v>
      </c>
      <c r="E4" s="16" t="s">
        <v>111</v>
      </c>
      <c r="F4" s="102" t="s">
        <v>150</v>
      </c>
      <c r="G4" s="102"/>
      <c r="H4" s="103"/>
      <c r="I4" s="80" t="s">
        <v>151</v>
      </c>
      <c r="J4" s="97" t="s">
        <v>152</v>
      </c>
      <c r="K4" s="98"/>
      <c r="L4" s="99"/>
      <c r="M4" s="100" t="s">
        <v>110</v>
      </c>
      <c r="N4" s="80" t="s">
        <v>1</v>
      </c>
      <c r="O4" s="17"/>
    </row>
    <row r="5" spans="2:21" s="1" customFormat="1" ht="48.75" customHeight="1" x14ac:dyDescent="0.2">
      <c r="B5" s="81"/>
      <c r="C5" s="81"/>
      <c r="D5" s="81"/>
      <c r="E5" s="18">
        <v>2021</v>
      </c>
      <c r="F5" s="18">
        <v>2023</v>
      </c>
      <c r="G5" s="19">
        <v>2024</v>
      </c>
      <c r="H5" s="19">
        <v>2025</v>
      </c>
      <c r="I5" s="81"/>
      <c r="J5" s="19" t="s">
        <v>0</v>
      </c>
      <c r="K5" s="19" t="s">
        <v>63</v>
      </c>
      <c r="L5" s="19" t="s">
        <v>64</v>
      </c>
      <c r="M5" s="101"/>
      <c r="N5" s="81"/>
      <c r="O5" s="17"/>
      <c r="Q5" s="1">
        <f>564.8*1000</f>
        <v>564800</v>
      </c>
      <c r="S5" s="1">
        <f>5646.6*1000</f>
        <v>5646600</v>
      </c>
    </row>
    <row r="6" spans="2:21" s="1" customFormat="1" ht="108" x14ac:dyDescent="0.2">
      <c r="B6" s="83" t="s">
        <v>136</v>
      </c>
      <c r="C6" s="20" t="s">
        <v>153</v>
      </c>
      <c r="D6" s="21">
        <v>322.8</v>
      </c>
      <c r="E6" s="21"/>
      <c r="F6" s="21">
        <v>350</v>
      </c>
      <c r="G6" s="21"/>
      <c r="H6" s="21">
        <v>380</v>
      </c>
      <c r="I6" s="89"/>
      <c r="J6" s="89"/>
      <c r="K6" s="89"/>
      <c r="L6" s="89"/>
      <c r="M6" s="83" t="s">
        <v>48</v>
      </c>
      <c r="N6" s="86"/>
      <c r="O6" s="17"/>
      <c r="Q6" s="1">
        <f>56.468*1000</f>
        <v>56468</v>
      </c>
    </row>
    <row r="7" spans="2:21" s="1" customFormat="1" ht="72" x14ac:dyDescent="0.35">
      <c r="B7" s="84"/>
      <c r="C7" s="20" t="s">
        <v>137</v>
      </c>
      <c r="D7" s="21">
        <v>428.5</v>
      </c>
      <c r="E7" s="21"/>
      <c r="F7" s="21">
        <v>700</v>
      </c>
      <c r="G7" s="21"/>
      <c r="H7" s="21">
        <v>900</v>
      </c>
      <c r="I7" s="90"/>
      <c r="J7" s="90"/>
      <c r="K7" s="90"/>
      <c r="L7" s="90"/>
      <c r="M7" s="84"/>
      <c r="N7" s="87"/>
      <c r="O7" s="17"/>
      <c r="Q7" s="22">
        <f>33.8*1000*1000000/1000</f>
        <v>33800000</v>
      </c>
    </row>
    <row r="8" spans="2:21" s="1" customFormat="1" ht="72" x14ac:dyDescent="0.2">
      <c r="B8" s="84"/>
      <c r="C8" s="20" t="s">
        <v>144</v>
      </c>
      <c r="D8" s="21">
        <v>545.29999999999995</v>
      </c>
      <c r="E8" s="21"/>
      <c r="F8" s="23">
        <v>553.1</v>
      </c>
      <c r="G8" s="23"/>
      <c r="H8" s="23">
        <v>556.20000000000005</v>
      </c>
      <c r="I8" s="90"/>
      <c r="J8" s="90"/>
      <c r="K8" s="90"/>
      <c r="L8" s="90"/>
      <c r="M8" s="84"/>
      <c r="N8" s="87"/>
      <c r="O8" s="17"/>
    </row>
    <row r="9" spans="2:21" s="25" customFormat="1" ht="58.5" customHeight="1" x14ac:dyDescent="0.25">
      <c r="B9" s="85"/>
      <c r="C9" s="20" t="s">
        <v>145</v>
      </c>
      <c r="D9" s="21">
        <v>14521.7</v>
      </c>
      <c r="E9" s="21"/>
      <c r="F9" s="21">
        <v>16820</v>
      </c>
      <c r="G9" s="21"/>
      <c r="H9" s="21">
        <v>25035</v>
      </c>
      <c r="I9" s="91"/>
      <c r="J9" s="91"/>
      <c r="K9" s="91"/>
      <c r="L9" s="91"/>
      <c r="M9" s="85"/>
      <c r="N9" s="88"/>
      <c r="O9" s="24"/>
    </row>
    <row r="10" spans="2:21" s="25" customFormat="1" ht="117.75" customHeight="1" x14ac:dyDescent="0.25">
      <c r="B10" s="26" t="s">
        <v>107</v>
      </c>
      <c r="C10" s="26" t="s">
        <v>154</v>
      </c>
      <c r="D10" s="27" t="s">
        <v>44</v>
      </c>
      <c r="E10" s="27"/>
      <c r="F10" s="27">
        <v>72</v>
      </c>
      <c r="G10" s="27"/>
      <c r="H10" s="27">
        <v>76</v>
      </c>
      <c r="I10" s="28">
        <f>I11+I18+I24+I30+I35+I42+I47</f>
        <v>32.927000000000007</v>
      </c>
      <c r="J10" s="28">
        <f>J11+J18+J24+J30+J35+J42+J47</f>
        <v>0.65</v>
      </c>
      <c r="K10" s="28">
        <f>K11+K18+K24+K30+K35+K42+K47</f>
        <v>32.408999999999999</v>
      </c>
      <c r="L10" s="28">
        <f>L11+L18+L24+L30+L35+L42+L47</f>
        <v>0.87</v>
      </c>
      <c r="M10" s="26" t="s">
        <v>48</v>
      </c>
      <c r="N10" s="26"/>
      <c r="O10" s="29"/>
      <c r="P10" s="30">
        <v>5</v>
      </c>
      <c r="Q10" s="30">
        <v>3</v>
      </c>
    </row>
    <row r="11" spans="2:21" s="25" customFormat="1" ht="146.25" customHeight="1" x14ac:dyDescent="0.25">
      <c r="B11" s="31" t="s">
        <v>2</v>
      </c>
      <c r="C11" s="31" t="s">
        <v>155</v>
      </c>
      <c r="D11" s="32"/>
      <c r="E11" s="32"/>
      <c r="F11" s="32">
        <v>3</v>
      </c>
      <c r="G11" s="32"/>
      <c r="H11" s="32">
        <v>7</v>
      </c>
      <c r="I11" s="33">
        <f>SUM(J11:L11)</f>
        <v>2.9980000000000002</v>
      </c>
      <c r="J11" s="32">
        <f>SUM(J12:J17)</f>
        <v>0.37</v>
      </c>
      <c r="K11" s="34">
        <f>SUM(K12:K17)</f>
        <v>2.238</v>
      </c>
      <c r="L11" s="32">
        <f>SUM(L12:L17)</f>
        <v>0.39</v>
      </c>
      <c r="M11" s="31" t="s">
        <v>146</v>
      </c>
      <c r="N11" s="31"/>
      <c r="O11" s="29"/>
      <c r="P11" s="35"/>
      <c r="R11" s="35"/>
      <c r="T11" s="35"/>
      <c r="U11" s="35"/>
    </row>
    <row r="12" spans="2:21" s="1" customFormat="1" ht="265.5" customHeight="1" x14ac:dyDescent="0.2">
      <c r="B12" s="2" t="s">
        <v>42</v>
      </c>
      <c r="C12" s="2" t="s">
        <v>5</v>
      </c>
      <c r="D12" s="3"/>
      <c r="E12" s="3" t="s">
        <v>3</v>
      </c>
      <c r="F12" s="3"/>
      <c r="G12" s="3"/>
      <c r="H12" s="3"/>
      <c r="I12" s="3">
        <f>J12+K12+L12</f>
        <v>1.94</v>
      </c>
      <c r="J12" s="3">
        <v>0.31</v>
      </c>
      <c r="K12" s="3">
        <v>1.24</v>
      </c>
      <c r="L12" s="3">
        <v>0.39</v>
      </c>
      <c r="M12" s="2" t="s">
        <v>49</v>
      </c>
      <c r="N12" s="2"/>
      <c r="O12" s="17"/>
      <c r="T12" s="36"/>
    </row>
    <row r="13" spans="2:21" s="1" customFormat="1" ht="180.75" customHeight="1" x14ac:dyDescent="0.2">
      <c r="B13" s="2" t="s">
        <v>170</v>
      </c>
      <c r="C13" s="2" t="s">
        <v>6</v>
      </c>
      <c r="D13" s="3"/>
      <c r="E13" s="3" t="s">
        <v>3</v>
      </c>
      <c r="F13" s="3" t="s">
        <v>3</v>
      </c>
      <c r="G13" s="3" t="s">
        <v>3</v>
      </c>
      <c r="H13" s="3" t="s">
        <v>3</v>
      </c>
      <c r="I13" s="3">
        <f>J13+K13+L13</f>
        <v>0.20599999999999999</v>
      </c>
      <c r="J13" s="3">
        <v>0.06</v>
      </c>
      <c r="K13" s="3">
        <v>0.14599999999999999</v>
      </c>
      <c r="L13" s="3">
        <v>0</v>
      </c>
      <c r="M13" s="2" t="s">
        <v>50</v>
      </c>
      <c r="N13" s="2" t="s">
        <v>112</v>
      </c>
      <c r="O13" s="17"/>
      <c r="Q13" s="3"/>
      <c r="R13" s="3"/>
      <c r="S13" s="3"/>
      <c r="T13" s="3"/>
    </row>
    <row r="14" spans="2:21" s="1" customFormat="1" ht="173.25" customHeight="1" x14ac:dyDescent="0.2">
      <c r="B14" s="2" t="s">
        <v>171</v>
      </c>
      <c r="C14" s="2" t="s">
        <v>4</v>
      </c>
      <c r="D14" s="3"/>
      <c r="E14" s="3" t="s">
        <v>3</v>
      </c>
      <c r="F14" s="3" t="s">
        <v>3</v>
      </c>
      <c r="G14" s="3"/>
      <c r="H14" s="3"/>
      <c r="I14" s="3">
        <f t="shared" ref="I14:I82" si="0">J14+K14+L14</f>
        <v>3.2000000000000001E-2</v>
      </c>
      <c r="J14" s="3">
        <v>0</v>
      </c>
      <c r="K14" s="3">
        <v>3.2000000000000001E-2</v>
      </c>
      <c r="L14" s="3">
        <v>0</v>
      </c>
      <c r="M14" s="2" t="s">
        <v>97</v>
      </c>
      <c r="N14" s="2" t="s">
        <v>113</v>
      </c>
      <c r="O14" s="17"/>
    </row>
    <row r="15" spans="2:21" s="1" customFormat="1" ht="123.75" customHeight="1" x14ac:dyDescent="0.2">
      <c r="B15" s="2" t="s">
        <v>172</v>
      </c>
      <c r="C15" s="2" t="s">
        <v>4</v>
      </c>
      <c r="D15" s="3"/>
      <c r="E15" s="3" t="s">
        <v>3</v>
      </c>
      <c r="F15" s="3" t="s">
        <v>3</v>
      </c>
      <c r="G15" s="3" t="s">
        <v>3</v>
      </c>
      <c r="H15" s="3"/>
      <c r="I15" s="3">
        <f t="shared" si="0"/>
        <v>0.82</v>
      </c>
      <c r="J15" s="3">
        <v>0</v>
      </c>
      <c r="K15" s="3">
        <v>0.82</v>
      </c>
      <c r="L15" s="3">
        <v>0</v>
      </c>
      <c r="M15" s="4" t="s">
        <v>51</v>
      </c>
      <c r="N15" s="2" t="s">
        <v>114</v>
      </c>
      <c r="O15" s="17"/>
    </row>
    <row r="16" spans="2:21" s="1" customFormat="1" ht="69" customHeight="1" x14ac:dyDescent="0.2">
      <c r="B16" s="2" t="s">
        <v>156</v>
      </c>
      <c r="C16" s="2" t="s">
        <v>4</v>
      </c>
      <c r="D16" s="3"/>
      <c r="E16" s="3" t="s">
        <v>3</v>
      </c>
      <c r="F16" s="3" t="s">
        <v>3</v>
      </c>
      <c r="G16" s="3" t="s">
        <v>3</v>
      </c>
      <c r="H16" s="3"/>
      <c r="I16" s="3">
        <v>0</v>
      </c>
      <c r="J16" s="3">
        <v>0</v>
      </c>
      <c r="K16" s="3">
        <v>0</v>
      </c>
      <c r="L16" s="3">
        <v>0</v>
      </c>
      <c r="M16" s="4" t="s">
        <v>51</v>
      </c>
      <c r="N16" s="2"/>
      <c r="O16" s="17"/>
    </row>
    <row r="17" spans="2:15" s="37" customFormat="1" ht="134.25" customHeight="1" x14ac:dyDescent="0.2">
      <c r="B17" s="4" t="s">
        <v>173</v>
      </c>
      <c r="C17" s="4" t="s">
        <v>33</v>
      </c>
      <c r="D17" s="5"/>
      <c r="E17" s="5" t="s">
        <v>3</v>
      </c>
      <c r="F17" s="5" t="s">
        <v>3</v>
      </c>
      <c r="G17" s="5"/>
      <c r="H17" s="5"/>
      <c r="I17" s="5">
        <v>0</v>
      </c>
      <c r="J17" s="5">
        <v>0</v>
      </c>
      <c r="K17" s="5">
        <v>0</v>
      </c>
      <c r="L17" s="5">
        <v>0</v>
      </c>
      <c r="M17" s="4" t="s">
        <v>51</v>
      </c>
      <c r="N17" s="4"/>
      <c r="O17" s="38"/>
    </row>
    <row r="18" spans="2:15" s="1" customFormat="1" ht="98.25" customHeight="1" x14ac:dyDescent="0.2">
      <c r="B18" s="31" t="s">
        <v>108</v>
      </c>
      <c r="C18" s="31" t="s">
        <v>157</v>
      </c>
      <c r="D18" s="32"/>
      <c r="E18" s="32"/>
      <c r="F18" s="32">
        <v>98000</v>
      </c>
      <c r="G18" s="31"/>
      <c r="H18" s="31">
        <v>27000</v>
      </c>
      <c r="I18" s="34">
        <f>SUM(J18:L18)</f>
        <v>8.9980000000000011</v>
      </c>
      <c r="J18" s="32">
        <f>SUM(J19:J23)</f>
        <v>0.26</v>
      </c>
      <c r="K18" s="33">
        <f t="shared" ref="K18:L18" si="1">SUM(K19:K23)</f>
        <v>8.338000000000001</v>
      </c>
      <c r="L18" s="32">
        <f t="shared" si="1"/>
        <v>0.4</v>
      </c>
      <c r="M18" s="31" t="s">
        <v>51</v>
      </c>
      <c r="N18" s="31"/>
      <c r="O18" s="17"/>
    </row>
    <row r="19" spans="2:15" s="1" customFormat="1" ht="335.25" customHeight="1" x14ac:dyDescent="0.2">
      <c r="B19" s="2" t="s">
        <v>174</v>
      </c>
      <c r="C19" s="2" t="s">
        <v>7</v>
      </c>
      <c r="D19" s="3"/>
      <c r="E19" s="3"/>
      <c r="F19" s="3" t="s">
        <v>3</v>
      </c>
      <c r="G19" s="3" t="s">
        <v>3</v>
      </c>
      <c r="H19" s="3"/>
      <c r="I19" s="3">
        <f>J19+K19+L19</f>
        <v>5.1000000000000005</v>
      </c>
      <c r="J19" s="3">
        <v>0.2</v>
      </c>
      <c r="K19" s="3">
        <v>4.5</v>
      </c>
      <c r="L19" s="3">
        <v>0.4</v>
      </c>
      <c r="M19" s="2" t="s">
        <v>115</v>
      </c>
      <c r="N19" s="2" t="s">
        <v>114</v>
      </c>
      <c r="O19" s="17"/>
    </row>
    <row r="20" spans="2:15" s="1" customFormat="1" ht="321" customHeight="1" x14ac:dyDescent="0.25">
      <c r="B20" s="2" t="s">
        <v>175</v>
      </c>
      <c r="C20" s="2" t="s">
        <v>142</v>
      </c>
      <c r="D20" s="3"/>
      <c r="E20" s="11"/>
      <c r="F20" s="3" t="s">
        <v>3</v>
      </c>
      <c r="G20" s="3" t="s">
        <v>3</v>
      </c>
      <c r="H20" s="3"/>
      <c r="I20" s="3">
        <f>J20+K20+L20</f>
        <v>0.72</v>
      </c>
      <c r="J20" s="3">
        <v>0.06</v>
      </c>
      <c r="K20" s="3">
        <v>0.66</v>
      </c>
      <c r="L20" s="3">
        <v>0</v>
      </c>
      <c r="M20" s="2" t="s">
        <v>143</v>
      </c>
      <c r="N20" s="2"/>
      <c r="O20" s="17"/>
    </row>
    <row r="21" spans="2:15" s="37" customFormat="1" ht="369.75" customHeight="1" x14ac:dyDescent="0.2">
      <c r="B21" s="4" t="s">
        <v>176</v>
      </c>
      <c r="C21" s="4" t="s">
        <v>142</v>
      </c>
      <c r="D21" s="5"/>
      <c r="E21" s="5"/>
      <c r="F21" s="5" t="s">
        <v>3</v>
      </c>
      <c r="G21" s="5" t="s">
        <v>3</v>
      </c>
      <c r="H21" s="5"/>
      <c r="I21" s="3">
        <f t="shared" ref="I21:I23" si="2">J21+K21+L21</f>
        <v>3.7999999999999999E-2</v>
      </c>
      <c r="J21" s="3">
        <v>0</v>
      </c>
      <c r="K21" s="3">
        <v>3.7999999999999999E-2</v>
      </c>
      <c r="L21" s="3">
        <v>0</v>
      </c>
      <c r="M21" s="4" t="s">
        <v>98</v>
      </c>
      <c r="N21" s="4"/>
      <c r="O21" s="38"/>
    </row>
    <row r="22" spans="2:15" s="39" customFormat="1" ht="93.75" customHeight="1" x14ac:dyDescent="0.2">
      <c r="B22" s="4" t="s">
        <v>177</v>
      </c>
      <c r="C22" s="4"/>
      <c r="D22" s="5"/>
      <c r="E22" s="5" t="s">
        <v>3</v>
      </c>
      <c r="F22" s="5" t="s">
        <v>3</v>
      </c>
      <c r="G22" s="5" t="s">
        <v>3</v>
      </c>
      <c r="H22" s="5" t="s">
        <v>3</v>
      </c>
      <c r="I22" s="3">
        <f t="shared" si="2"/>
        <v>1.57</v>
      </c>
      <c r="J22" s="3">
        <v>0</v>
      </c>
      <c r="K22" s="3">
        <v>1.57</v>
      </c>
      <c r="L22" s="3">
        <v>0</v>
      </c>
      <c r="M22" s="4" t="s">
        <v>48</v>
      </c>
      <c r="N22" s="40"/>
      <c r="O22" s="41"/>
    </row>
    <row r="23" spans="2:15" s="1" customFormat="1" ht="206.25" customHeight="1" x14ac:dyDescent="0.2">
      <c r="B23" s="2" t="s">
        <v>178</v>
      </c>
      <c r="C23" s="2" t="s">
        <v>34</v>
      </c>
      <c r="D23" s="3"/>
      <c r="E23" s="3" t="s">
        <v>3</v>
      </c>
      <c r="F23" s="3" t="s">
        <v>3</v>
      </c>
      <c r="G23" s="3"/>
      <c r="H23" s="3"/>
      <c r="I23" s="3">
        <f t="shared" si="2"/>
        <v>1.57</v>
      </c>
      <c r="J23" s="3">
        <v>0</v>
      </c>
      <c r="K23" s="3">
        <v>1.57</v>
      </c>
      <c r="L23" s="3">
        <v>0</v>
      </c>
      <c r="M23" s="2" t="s">
        <v>51</v>
      </c>
      <c r="N23" s="2"/>
      <c r="O23" s="17"/>
    </row>
    <row r="24" spans="2:15" s="1" customFormat="1" ht="151.5" customHeight="1" x14ac:dyDescent="0.2">
      <c r="B24" s="31" t="s">
        <v>104</v>
      </c>
      <c r="C24" s="31" t="s">
        <v>158</v>
      </c>
      <c r="D24" s="32"/>
      <c r="E24" s="32"/>
      <c r="F24" s="32">
        <v>1</v>
      </c>
      <c r="G24" s="32"/>
      <c r="H24" s="32">
        <v>4</v>
      </c>
      <c r="I24" s="34">
        <f>SUM(I19:I23)</f>
        <v>8.9980000000000011</v>
      </c>
      <c r="J24" s="32">
        <f>SUM(J25:J29)</f>
        <v>0.02</v>
      </c>
      <c r="K24" s="32">
        <f t="shared" ref="K24:L24" si="3">SUM(K25:K29)</f>
        <v>9.9</v>
      </c>
      <c r="L24" s="32">
        <f t="shared" si="3"/>
        <v>0.08</v>
      </c>
      <c r="M24" s="42" t="s">
        <v>51</v>
      </c>
      <c r="N24" s="32"/>
      <c r="O24" s="17"/>
    </row>
    <row r="25" spans="2:15" s="1" customFormat="1" ht="279.75" customHeight="1" x14ac:dyDescent="0.2">
      <c r="B25" s="2" t="s">
        <v>179</v>
      </c>
      <c r="C25" s="2" t="s">
        <v>7</v>
      </c>
      <c r="D25" s="3"/>
      <c r="E25" s="3" t="s">
        <v>3</v>
      </c>
      <c r="F25" s="3" t="s">
        <v>3</v>
      </c>
      <c r="G25" s="3" t="s">
        <v>3</v>
      </c>
      <c r="H25" s="3"/>
      <c r="I25" s="5">
        <f>J25+K25+L25</f>
        <v>0</v>
      </c>
      <c r="J25" s="5">
        <v>0</v>
      </c>
      <c r="K25" s="5">
        <v>0</v>
      </c>
      <c r="L25" s="5">
        <v>0</v>
      </c>
      <c r="M25" s="2" t="s">
        <v>65</v>
      </c>
      <c r="N25" s="2"/>
      <c r="O25" s="17"/>
    </row>
    <row r="26" spans="2:15" s="1" customFormat="1" ht="186" customHeight="1" x14ac:dyDescent="0.2">
      <c r="B26" s="2" t="s">
        <v>180</v>
      </c>
      <c r="C26" s="2" t="s">
        <v>62</v>
      </c>
      <c r="D26" s="3"/>
      <c r="E26" s="3" t="s">
        <v>3</v>
      </c>
      <c r="F26" s="3" t="s">
        <v>3</v>
      </c>
      <c r="G26" s="3"/>
      <c r="H26" s="3"/>
      <c r="I26" s="3">
        <f>J26+K26+L26</f>
        <v>6.35</v>
      </c>
      <c r="J26" s="3">
        <v>0.01</v>
      </c>
      <c r="K26" s="3">
        <v>6.3</v>
      </c>
      <c r="L26" s="3">
        <v>0.04</v>
      </c>
      <c r="M26" s="2" t="s">
        <v>116</v>
      </c>
      <c r="N26" s="2" t="s">
        <v>117</v>
      </c>
      <c r="O26" s="17"/>
    </row>
    <row r="27" spans="2:15" s="1" customFormat="1" ht="180" customHeight="1" x14ac:dyDescent="0.2">
      <c r="B27" s="2" t="s">
        <v>181</v>
      </c>
      <c r="C27" s="2" t="s">
        <v>7</v>
      </c>
      <c r="D27" s="3"/>
      <c r="E27" s="3" t="s">
        <v>3</v>
      </c>
      <c r="F27" s="3" t="s">
        <v>3</v>
      </c>
      <c r="G27" s="3"/>
      <c r="H27" s="3"/>
      <c r="I27" s="3">
        <f>J27+K27+L27</f>
        <v>2.1399999999999997</v>
      </c>
      <c r="J27" s="3">
        <v>0.01</v>
      </c>
      <c r="K27" s="3">
        <v>2.1</v>
      </c>
      <c r="L27" s="3">
        <v>0.03</v>
      </c>
      <c r="M27" s="2" t="s">
        <v>66</v>
      </c>
      <c r="N27" s="2" t="s">
        <v>114</v>
      </c>
      <c r="O27" s="17"/>
    </row>
    <row r="28" spans="2:15" s="1" customFormat="1" ht="139.5" customHeight="1" x14ac:dyDescent="0.2">
      <c r="B28" s="2" t="s">
        <v>182</v>
      </c>
      <c r="C28" s="2" t="s">
        <v>40</v>
      </c>
      <c r="D28" s="3"/>
      <c r="E28" s="3" t="s">
        <v>3</v>
      </c>
      <c r="F28" s="3" t="s">
        <v>3</v>
      </c>
      <c r="G28" s="3" t="s">
        <v>3</v>
      </c>
      <c r="H28" s="3"/>
      <c r="I28" s="3">
        <f>J28+K28+L28</f>
        <v>0</v>
      </c>
      <c r="J28" s="3">
        <v>0</v>
      </c>
      <c r="K28" s="3">
        <v>0</v>
      </c>
      <c r="L28" s="3">
        <v>0</v>
      </c>
      <c r="M28" s="2" t="s">
        <v>98</v>
      </c>
      <c r="N28" s="2"/>
    </row>
    <row r="29" spans="2:15" s="1" customFormat="1" ht="189" customHeight="1" x14ac:dyDescent="0.2">
      <c r="B29" s="2" t="s">
        <v>183</v>
      </c>
      <c r="C29" s="2" t="s">
        <v>31</v>
      </c>
      <c r="D29" s="3"/>
      <c r="E29" s="3" t="s">
        <v>3</v>
      </c>
      <c r="F29" s="3" t="s">
        <v>3</v>
      </c>
      <c r="G29" s="3"/>
      <c r="H29" s="3"/>
      <c r="I29" s="3">
        <f>J29+K29+L29</f>
        <v>1.51</v>
      </c>
      <c r="J29" s="3">
        <v>0</v>
      </c>
      <c r="K29" s="3">
        <v>1.5</v>
      </c>
      <c r="L29" s="3">
        <v>0.01</v>
      </c>
      <c r="M29" s="2" t="s">
        <v>57</v>
      </c>
      <c r="N29" s="2"/>
      <c r="O29" s="17"/>
    </row>
    <row r="30" spans="2:15" s="1" customFormat="1" ht="144" x14ac:dyDescent="0.2">
      <c r="B30" s="31" t="s">
        <v>109</v>
      </c>
      <c r="C30" s="31" t="s">
        <v>159</v>
      </c>
      <c r="D30" s="32"/>
      <c r="E30" s="32"/>
      <c r="F30" s="32">
        <v>60</v>
      </c>
      <c r="G30" s="31"/>
      <c r="H30" s="31">
        <v>50</v>
      </c>
      <c r="I30" s="33">
        <f>SUM(J30:L30)</f>
        <v>5</v>
      </c>
      <c r="J30" s="33">
        <f>SUM(J31:J34)</f>
        <v>0</v>
      </c>
      <c r="K30" s="33">
        <f t="shared" ref="K30:L30" si="4">SUM(K31:K34)</f>
        <v>5</v>
      </c>
      <c r="L30" s="33">
        <f t="shared" si="4"/>
        <v>0</v>
      </c>
      <c r="M30" s="31" t="s">
        <v>56</v>
      </c>
      <c r="N30" s="31"/>
      <c r="O30" s="17"/>
    </row>
    <row r="31" spans="2:15" s="1" customFormat="1" ht="189" customHeight="1" x14ac:dyDescent="0.2">
      <c r="B31" s="2" t="s">
        <v>184</v>
      </c>
      <c r="C31" s="2" t="s">
        <v>138</v>
      </c>
      <c r="D31" s="3"/>
      <c r="E31" s="3"/>
      <c r="F31" s="3" t="s">
        <v>3</v>
      </c>
      <c r="G31" s="7" t="s">
        <v>3</v>
      </c>
      <c r="H31" s="7"/>
      <c r="I31" s="7">
        <f t="shared" si="0"/>
        <v>1.3</v>
      </c>
      <c r="J31" s="7">
        <v>0</v>
      </c>
      <c r="K31" s="9">
        <v>1.3</v>
      </c>
      <c r="L31" s="7">
        <v>0</v>
      </c>
      <c r="M31" s="2" t="s">
        <v>67</v>
      </c>
      <c r="N31" s="2" t="s">
        <v>47</v>
      </c>
      <c r="O31" s="43"/>
    </row>
    <row r="32" spans="2:15" s="1" customFormat="1" ht="126" x14ac:dyDescent="0.2">
      <c r="B32" s="2" t="s">
        <v>185</v>
      </c>
      <c r="C32" s="2" t="s">
        <v>8</v>
      </c>
      <c r="D32" s="7"/>
      <c r="E32" s="3"/>
      <c r="F32" s="3"/>
      <c r="G32" s="3"/>
      <c r="H32" s="3" t="s">
        <v>3</v>
      </c>
      <c r="I32" s="7">
        <f t="shared" si="0"/>
        <v>1.5</v>
      </c>
      <c r="J32" s="7">
        <v>0</v>
      </c>
      <c r="K32" s="9">
        <v>1.5</v>
      </c>
      <c r="L32" s="7">
        <v>0</v>
      </c>
      <c r="M32" s="2" t="s">
        <v>54</v>
      </c>
      <c r="N32" s="2" t="s">
        <v>47</v>
      </c>
      <c r="O32" s="43"/>
    </row>
    <row r="33" spans="2:17" s="39" customFormat="1" ht="108" x14ac:dyDescent="0.2">
      <c r="B33" s="4" t="s">
        <v>186</v>
      </c>
      <c r="C33" s="4" t="s">
        <v>9</v>
      </c>
      <c r="D33" s="44"/>
      <c r="E33" s="5"/>
      <c r="F33" s="5" t="s">
        <v>3</v>
      </c>
      <c r="G33" s="5" t="s">
        <v>3</v>
      </c>
      <c r="H33" s="5" t="s">
        <v>3</v>
      </c>
      <c r="I33" s="44">
        <f t="shared" si="0"/>
        <v>1.2</v>
      </c>
      <c r="J33" s="44">
        <v>0</v>
      </c>
      <c r="K33" s="45">
        <v>1.2</v>
      </c>
      <c r="L33" s="44">
        <v>0</v>
      </c>
      <c r="M33" s="4" t="s">
        <v>55</v>
      </c>
      <c r="N33" s="4" t="s">
        <v>47</v>
      </c>
      <c r="O33" s="46"/>
    </row>
    <row r="34" spans="2:17" s="1" customFormat="1" ht="184.5" customHeight="1" x14ac:dyDescent="0.2">
      <c r="B34" s="2" t="s">
        <v>187</v>
      </c>
      <c r="C34" s="2" t="s">
        <v>10</v>
      </c>
      <c r="D34" s="7"/>
      <c r="E34" s="3"/>
      <c r="F34" s="3" t="s">
        <v>3</v>
      </c>
      <c r="G34" s="3" t="s">
        <v>3</v>
      </c>
      <c r="H34" s="3"/>
      <c r="I34" s="9">
        <f t="shared" si="0"/>
        <v>1</v>
      </c>
      <c r="J34" s="9">
        <v>0</v>
      </c>
      <c r="K34" s="9">
        <v>1</v>
      </c>
      <c r="L34" s="9">
        <v>0</v>
      </c>
      <c r="M34" s="2" t="s">
        <v>54</v>
      </c>
      <c r="N34" s="47"/>
      <c r="O34" s="43"/>
    </row>
    <row r="35" spans="2:17" s="1" customFormat="1" ht="126" x14ac:dyDescent="0.2">
      <c r="B35" s="31" t="s">
        <v>68</v>
      </c>
      <c r="C35" s="31" t="s">
        <v>69</v>
      </c>
      <c r="D35" s="32"/>
      <c r="E35" s="32"/>
      <c r="F35" s="32">
        <v>2</v>
      </c>
      <c r="G35" s="32"/>
      <c r="H35" s="32">
        <v>5</v>
      </c>
      <c r="I35" s="33">
        <f>SUM(J35:L35)</f>
        <v>6.0429999999999993</v>
      </c>
      <c r="J35" s="33">
        <v>0</v>
      </c>
      <c r="K35" s="33">
        <f>SUM(K36:K41)</f>
        <v>6.0429999999999993</v>
      </c>
      <c r="L35" s="33">
        <v>0</v>
      </c>
      <c r="M35" s="31" t="s">
        <v>51</v>
      </c>
      <c r="N35" s="31"/>
      <c r="O35" s="43"/>
    </row>
    <row r="36" spans="2:17" s="1" customFormat="1" ht="205.5" customHeight="1" x14ac:dyDescent="0.25">
      <c r="B36" s="2" t="s">
        <v>188</v>
      </c>
      <c r="C36" s="2" t="s">
        <v>11</v>
      </c>
      <c r="D36" s="6"/>
      <c r="E36" s="3" t="s">
        <v>3</v>
      </c>
      <c r="F36" s="3" t="s">
        <v>3</v>
      </c>
      <c r="G36" s="3" t="s">
        <v>3</v>
      </c>
      <c r="H36" s="3" t="s">
        <v>3</v>
      </c>
      <c r="I36" s="9">
        <f>J36+K36+L36</f>
        <v>2</v>
      </c>
      <c r="J36" s="9">
        <v>0</v>
      </c>
      <c r="K36" s="9">
        <v>2</v>
      </c>
      <c r="L36" s="9">
        <v>0</v>
      </c>
      <c r="M36" s="2" t="s">
        <v>99</v>
      </c>
      <c r="N36" s="2" t="s">
        <v>118</v>
      </c>
    </row>
    <row r="37" spans="2:17" s="1" customFormat="1" ht="252" x14ac:dyDescent="0.25">
      <c r="B37" s="2" t="s">
        <v>189</v>
      </c>
      <c r="C37" s="2" t="s">
        <v>12</v>
      </c>
      <c r="D37" s="6"/>
      <c r="E37" s="3" t="s">
        <v>3</v>
      </c>
      <c r="F37" s="3" t="s">
        <v>3</v>
      </c>
      <c r="G37" s="3" t="s">
        <v>3</v>
      </c>
      <c r="H37" s="3" t="s">
        <v>3</v>
      </c>
      <c r="I37" s="9">
        <f>J37+K37+L37</f>
        <v>1.29</v>
      </c>
      <c r="J37" s="9">
        <v>0</v>
      </c>
      <c r="K37" s="9">
        <v>1.29</v>
      </c>
      <c r="L37" s="9">
        <v>0</v>
      </c>
      <c r="M37" s="2" t="s">
        <v>99</v>
      </c>
      <c r="N37" s="2" t="s">
        <v>119</v>
      </c>
    </row>
    <row r="38" spans="2:17" s="1" customFormat="1" ht="198" x14ac:dyDescent="0.25">
      <c r="B38" s="2" t="s">
        <v>190</v>
      </c>
      <c r="C38" s="2" t="s">
        <v>41</v>
      </c>
      <c r="D38" s="6"/>
      <c r="E38" s="3"/>
      <c r="F38" s="3" t="s">
        <v>3</v>
      </c>
      <c r="G38" s="3" t="s">
        <v>3</v>
      </c>
      <c r="H38" s="7"/>
      <c r="I38" s="7">
        <f t="shared" si="0"/>
        <v>1.4</v>
      </c>
      <c r="J38" s="7">
        <v>0</v>
      </c>
      <c r="K38" s="7">
        <v>1.4</v>
      </c>
      <c r="L38" s="7">
        <v>0</v>
      </c>
      <c r="M38" s="2" t="s">
        <v>99</v>
      </c>
      <c r="N38" s="2" t="s">
        <v>120</v>
      </c>
    </row>
    <row r="39" spans="2:17" s="1" customFormat="1" ht="207" customHeight="1" x14ac:dyDescent="0.25">
      <c r="B39" s="2" t="s">
        <v>191</v>
      </c>
      <c r="C39" s="2" t="s">
        <v>13</v>
      </c>
      <c r="D39" s="6"/>
      <c r="E39" s="3" t="s">
        <v>3</v>
      </c>
      <c r="F39" s="3" t="s">
        <v>3</v>
      </c>
      <c r="G39" s="3" t="s">
        <v>3</v>
      </c>
      <c r="H39" s="3" t="s">
        <v>3</v>
      </c>
      <c r="I39" s="7">
        <f t="shared" si="0"/>
        <v>0.57999999999999996</v>
      </c>
      <c r="J39" s="7">
        <v>0</v>
      </c>
      <c r="K39" s="7">
        <v>0.57999999999999996</v>
      </c>
      <c r="L39" s="7">
        <v>0</v>
      </c>
      <c r="M39" s="2" t="s">
        <v>167</v>
      </c>
      <c r="N39" s="2"/>
    </row>
    <row r="40" spans="2:17" s="1" customFormat="1" ht="151.5" customHeight="1" x14ac:dyDescent="0.25">
      <c r="B40" s="2" t="s">
        <v>192</v>
      </c>
      <c r="C40" s="2" t="s">
        <v>14</v>
      </c>
      <c r="D40" s="6"/>
      <c r="E40" s="3" t="s">
        <v>3</v>
      </c>
      <c r="F40" s="3" t="s">
        <v>3</v>
      </c>
      <c r="G40" s="3" t="s">
        <v>3</v>
      </c>
      <c r="H40" s="3" t="s">
        <v>3</v>
      </c>
      <c r="I40" s="48">
        <f t="shared" si="0"/>
        <v>0.183</v>
      </c>
      <c r="J40" s="48">
        <v>0</v>
      </c>
      <c r="K40" s="48">
        <v>0.183</v>
      </c>
      <c r="L40" s="48">
        <v>0</v>
      </c>
      <c r="M40" s="2" t="s">
        <v>51</v>
      </c>
      <c r="N40" s="2"/>
    </row>
    <row r="41" spans="2:17" s="1" customFormat="1" ht="105.75" customHeight="1" x14ac:dyDescent="0.25">
      <c r="B41" s="2" t="s">
        <v>193</v>
      </c>
      <c r="C41" s="2" t="s">
        <v>61</v>
      </c>
      <c r="D41" s="6"/>
      <c r="E41" s="3"/>
      <c r="F41" s="3" t="s">
        <v>3</v>
      </c>
      <c r="G41" s="3" t="s">
        <v>3</v>
      </c>
      <c r="H41" s="3"/>
      <c r="I41" s="7">
        <f t="shared" si="0"/>
        <v>0.59</v>
      </c>
      <c r="J41" s="7">
        <v>0</v>
      </c>
      <c r="K41" s="7">
        <v>0.59</v>
      </c>
      <c r="L41" s="7">
        <v>0</v>
      </c>
      <c r="M41" s="2" t="s">
        <v>100</v>
      </c>
      <c r="N41" s="2"/>
    </row>
    <row r="42" spans="2:17" s="1" customFormat="1" ht="72" x14ac:dyDescent="0.2">
      <c r="B42" s="31" t="s">
        <v>70</v>
      </c>
      <c r="C42" s="31" t="s">
        <v>160</v>
      </c>
      <c r="D42" s="32"/>
      <c r="E42" s="32"/>
      <c r="F42" s="32"/>
      <c r="G42" s="31"/>
      <c r="H42" s="32"/>
      <c r="I42" s="32">
        <f>SUM(J42:L42)</f>
        <v>0.75</v>
      </c>
      <c r="J42" s="32">
        <f>SUM(J43:J46)</f>
        <v>0</v>
      </c>
      <c r="K42" s="32">
        <f>SUM(K43:K46)</f>
        <v>0.75</v>
      </c>
      <c r="L42" s="32">
        <f>SUM(L43:L46)</f>
        <v>0</v>
      </c>
      <c r="M42" s="31" t="s">
        <v>48</v>
      </c>
      <c r="N42" s="31"/>
    </row>
    <row r="43" spans="2:17" s="1" customFormat="1" ht="158.25" customHeight="1" x14ac:dyDescent="0.25">
      <c r="B43" s="2" t="s">
        <v>194</v>
      </c>
      <c r="C43" s="2" t="s">
        <v>15</v>
      </c>
      <c r="D43" s="6"/>
      <c r="E43" s="7"/>
      <c r="F43" s="3" t="s">
        <v>3</v>
      </c>
      <c r="G43" s="3"/>
      <c r="H43" s="3"/>
      <c r="I43" s="7">
        <f t="shared" si="0"/>
        <v>0</v>
      </c>
      <c r="J43" s="7">
        <v>0</v>
      </c>
      <c r="K43" s="7">
        <v>0</v>
      </c>
      <c r="L43" s="7">
        <v>0</v>
      </c>
      <c r="M43" s="4" t="s">
        <v>58</v>
      </c>
      <c r="N43" s="47"/>
    </row>
    <row r="44" spans="2:17" s="1" customFormat="1" ht="131.25" customHeight="1" x14ac:dyDescent="0.25">
      <c r="B44" s="2" t="s">
        <v>195</v>
      </c>
      <c r="C44" s="2" t="s">
        <v>16</v>
      </c>
      <c r="D44" s="6"/>
      <c r="E44" s="3" t="s">
        <v>3</v>
      </c>
      <c r="F44" s="3" t="s">
        <v>3</v>
      </c>
      <c r="G44" s="3" t="s">
        <v>3</v>
      </c>
      <c r="H44" s="3"/>
      <c r="I44" s="7">
        <f t="shared" si="0"/>
        <v>0.75</v>
      </c>
      <c r="J44" s="7">
        <v>0</v>
      </c>
      <c r="K44" s="7">
        <v>0.75</v>
      </c>
      <c r="L44" s="7">
        <v>0</v>
      </c>
      <c r="M44" s="2" t="s">
        <v>101</v>
      </c>
      <c r="N44" s="4" t="s">
        <v>47</v>
      </c>
    </row>
    <row r="45" spans="2:17" s="1" customFormat="1" ht="147.75" customHeight="1" x14ac:dyDescent="0.25">
      <c r="B45" s="2" t="s">
        <v>196</v>
      </c>
      <c r="C45" s="2" t="s">
        <v>7</v>
      </c>
      <c r="D45" s="6"/>
      <c r="E45" s="3" t="s">
        <v>3</v>
      </c>
      <c r="F45" s="3" t="s">
        <v>3</v>
      </c>
      <c r="G45" s="3" t="s">
        <v>3</v>
      </c>
      <c r="H45" s="3"/>
      <c r="I45" s="7">
        <f t="shared" si="0"/>
        <v>0</v>
      </c>
      <c r="J45" s="7">
        <v>0</v>
      </c>
      <c r="K45" s="7">
        <v>0</v>
      </c>
      <c r="L45" s="7">
        <v>0</v>
      </c>
      <c r="M45" s="2" t="s">
        <v>101</v>
      </c>
      <c r="N45" s="47"/>
    </row>
    <row r="46" spans="2:17" s="1" customFormat="1" ht="126" x14ac:dyDescent="0.25">
      <c r="B46" s="2" t="s">
        <v>197</v>
      </c>
      <c r="C46" s="2" t="s">
        <v>17</v>
      </c>
      <c r="D46" s="6"/>
      <c r="E46" s="3"/>
      <c r="F46" s="3" t="s">
        <v>3</v>
      </c>
      <c r="G46" s="3" t="s">
        <v>3</v>
      </c>
      <c r="H46" s="3"/>
      <c r="I46" s="7">
        <f t="shared" si="0"/>
        <v>0</v>
      </c>
      <c r="J46" s="7">
        <v>0</v>
      </c>
      <c r="K46" s="7">
        <v>0</v>
      </c>
      <c r="L46" s="7">
        <v>0</v>
      </c>
      <c r="M46" s="2" t="s">
        <v>105</v>
      </c>
      <c r="N46" s="2" t="s">
        <v>121</v>
      </c>
    </row>
    <row r="47" spans="2:17" s="1" customFormat="1" ht="134.25" customHeight="1" x14ac:dyDescent="0.2">
      <c r="B47" s="31" t="s">
        <v>71</v>
      </c>
      <c r="C47" s="31" t="s">
        <v>161</v>
      </c>
      <c r="D47" s="32"/>
      <c r="E47" s="32"/>
      <c r="F47" s="32">
        <v>3</v>
      </c>
      <c r="G47" s="31"/>
      <c r="H47" s="31">
        <v>5</v>
      </c>
      <c r="I47" s="32">
        <f>SUM(J47:L47)</f>
        <v>0.14000000000000001</v>
      </c>
      <c r="J47" s="32">
        <f>SUM(J48:J53)</f>
        <v>0</v>
      </c>
      <c r="K47" s="32">
        <f>SUM(K48:K53)</f>
        <v>0.14000000000000001</v>
      </c>
      <c r="L47" s="32">
        <f>SUM(L48:L53)</f>
        <v>0</v>
      </c>
      <c r="M47" s="31" t="s">
        <v>51</v>
      </c>
      <c r="N47" s="31"/>
      <c r="O47" s="36">
        <f>I47+I42+I35+I30+I24+I18+I11+I56+I62</f>
        <v>40.726999999999997</v>
      </c>
    </row>
    <row r="48" spans="2:17" s="1" customFormat="1" ht="169.5" customHeight="1" x14ac:dyDescent="0.25">
      <c r="B48" s="2" t="s">
        <v>198</v>
      </c>
      <c r="C48" s="2" t="s">
        <v>140</v>
      </c>
      <c r="D48" s="6"/>
      <c r="E48" s="3"/>
      <c r="F48" s="3" t="s">
        <v>3</v>
      </c>
      <c r="G48" s="3" t="s">
        <v>3</v>
      </c>
      <c r="H48" s="3"/>
      <c r="I48" s="7">
        <f>J48+K48+L48</f>
        <v>0.06</v>
      </c>
      <c r="J48" s="7">
        <v>0</v>
      </c>
      <c r="K48" s="7">
        <v>0.06</v>
      </c>
      <c r="L48" s="7">
        <v>0</v>
      </c>
      <c r="M48" s="2" t="s">
        <v>72</v>
      </c>
      <c r="N48" s="2" t="s">
        <v>122</v>
      </c>
      <c r="Q48" s="1">
        <f>67.7-40.7</f>
        <v>27</v>
      </c>
    </row>
    <row r="49" spans="2:17" s="1" customFormat="1" ht="162" x14ac:dyDescent="0.25">
      <c r="B49" s="2" t="s">
        <v>199</v>
      </c>
      <c r="C49" s="2" t="s">
        <v>38</v>
      </c>
      <c r="D49" s="6"/>
      <c r="E49" s="3" t="s">
        <v>3</v>
      </c>
      <c r="F49" s="3" t="s">
        <v>3</v>
      </c>
      <c r="G49" s="3" t="s">
        <v>3</v>
      </c>
      <c r="H49" s="3" t="s">
        <v>3</v>
      </c>
      <c r="I49" s="7">
        <f t="shared" ref="I49:I53" si="5">J49+K49+L49</f>
        <v>0</v>
      </c>
      <c r="J49" s="7">
        <v>0</v>
      </c>
      <c r="K49" s="7">
        <v>0</v>
      </c>
      <c r="L49" s="7">
        <v>0</v>
      </c>
      <c r="M49" s="2" t="s">
        <v>73</v>
      </c>
      <c r="N49" s="2" t="s">
        <v>123</v>
      </c>
    </row>
    <row r="50" spans="2:17" s="1" customFormat="1" ht="150.75" customHeight="1" x14ac:dyDescent="0.25">
      <c r="B50" s="2" t="s">
        <v>200</v>
      </c>
      <c r="C50" s="2" t="s">
        <v>18</v>
      </c>
      <c r="D50" s="6"/>
      <c r="E50" s="3"/>
      <c r="F50" s="3" t="s">
        <v>3</v>
      </c>
      <c r="G50" s="3" t="s">
        <v>3</v>
      </c>
      <c r="H50" s="3"/>
      <c r="I50" s="7">
        <f t="shared" si="5"/>
        <v>0.02</v>
      </c>
      <c r="J50" s="7">
        <v>0</v>
      </c>
      <c r="K50" s="48">
        <v>0.02</v>
      </c>
      <c r="L50" s="7">
        <v>0</v>
      </c>
      <c r="M50" s="2" t="s">
        <v>74</v>
      </c>
      <c r="N50" s="2" t="s">
        <v>124</v>
      </c>
    </row>
    <row r="51" spans="2:17" s="1" customFormat="1" ht="159.75" customHeight="1" x14ac:dyDescent="0.25">
      <c r="B51" s="2" t="s">
        <v>201</v>
      </c>
      <c r="C51" s="2" t="s">
        <v>39</v>
      </c>
      <c r="D51" s="6"/>
      <c r="E51" s="3" t="s">
        <v>3</v>
      </c>
      <c r="F51" s="3" t="s">
        <v>3</v>
      </c>
      <c r="G51" s="3" t="s">
        <v>3</v>
      </c>
      <c r="H51" s="3" t="s">
        <v>3</v>
      </c>
      <c r="I51" s="7">
        <f t="shared" si="5"/>
        <v>0</v>
      </c>
      <c r="J51" s="7">
        <v>0</v>
      </c>
      <c r="K51" s="7">
        <v>0</v>
      </c>
      <c r="L51" s="7">
        <v>0</v>
      </c>
      <c r="M51" s="2" t="s">
        <v>75</v>
      </c>
      <c r="N51" s="3" t="s">
        <v>125</v>
      </c>
    </row>
    <row r="52" spans="2:17" s="1" customFormat="1" ht="168.75" customHeight="1" x14ac:dyDescent="0.25">
      <c r="B52" s="2" t="s">
        <v>202</v>
      </c>
      <c r="C52" s="2" t="s">
        <v>37</v>
      </c>
      <c r="D52" s="6"/>
      <c r="E52" s="3" t="s">
        <v>3</v>
      </c>
      <c r="F52" s="3" t="s">
        <v>3</v>
      </c>
      <c r="G52" s="3" t="s">
        <v>3</v>
      </c>
      <c r="H52" s="3" t="s">
        <v>3</v>
      </c>
      <c r="I52" s="7">
        <f t="shared" si="5"/>
        <v>0</v>
      </c>
      <c r="J52" s="7">
        <v>0</v>
      </c>
      <c r="K52" s="7">
        <v>0</v>
      </c>
      <c r="L52" s="7">
        <v>0</v>
      </c>
      <c r="M52" s="2" t="s">
        <v>76</v>
      </c>
      <c r="N52" s="3" t="s">
        <v>126</v>
      </c>
    </row>
    <row r="53" spans="2:17" s="1" customFormat="1" ht="178.5" customHeight="1" x14ac:dyDescent="0.25">
      <c r="B53" s="2" t="s">
        <v>203</v>
      </c>
      <c r="C53" s="2" t="s">
        <v>19</v>
      </c>
      <c r="D53" s="6"/>
      <c r="E53" s="3" t="s">
        <v>3</v>
      </c>
      <c r="F53" s="3" t="s">
        <v>3</v>
      </c>
      <c r="G53" s="3" t="s">
        <v>3</v>
      </c>
      <c r="H53" s="3" t="s">
        <v>3</v>
      </c>
      <c r="I53" s="7">
        <f t="shared" si="5"/>
        <v>0.06</v>
      </c>
      <c r="J53" s="7">
        <v>0</v>
      </c>
      <c r="K53" s="7">
        <v>0.06</v>
      </c>
      <c r="L53" s="7">
        <v>0</v>
      </c>
      <c r="M53" s="2" t="s">
        <v>77</v>
      </c>
      <c r="N53" s="2" t="s">
        <v>127</v>
      </c>
    </row>
    <row r="54" spans="2:17" s="1" customFormat="1" ht="108" x14ac:dyDescent="0.2">
      <c r="B54" s="26" t="s">
        <v>43</v>
      </c>
      <c r="C54" s="26"/>
      <c r="D54" s="27"/>
      <c r="E54" s="27"/>
      <c r="F54" s="27"/>
      <c r="G54" s="26"/>
      <c r="H54" s="26"/>
      <c r="I54" s="49">
        <f>I56+I62</f>
        <v>7.8</v>
      </c>
      <c r="J54" s="49">
        <f t="shared" ref="J54:L54" si="6">J56+J62</f>
        <v>0</v>
      </c>
      <c r="K54" s="49">
        <f t="shared" si="6"/>
        <v>7.8</v>
      </c>
      <c r="L54" s="49">
        <f t="shared" si="6"/>
        <v>0</v>
      </c>
      <c r="M54" s="26" t="s">
        <v>48</v>
      </c>
      <c r="N54" s="26"/>
      <c r="O54" s="1">
        <f>I54*1000</f>
        <v>7800</v>
      </c>
    </row>
    <row r="55" spans="2:17" s="1" customFormat="1" ht="108" x14ac:dyDescent="0.2">
      <c r="B55" s="92" t="s">
        <v>78</v>
      </c>
      <c r="C55" s="31" t="s">
        <v>162</v>
      </c>
      <c r="D55" s="32"/>
      <c r="E55" s="32"/>
      <c r="F55" s="32">
        <v>10</v>
      </c>
      <c r="G55" s="32"/>
      <c r="H55" s="32">
        <v>20</v>
      </c>
      <c r="I55" s="31"/>
      <c r="J55" s="31"/>
      <c r="K55" s="31"/>
      <c r="L55" s="31"/>
      <c r="M55" s="92" t="s">
        <v>51</v>
      </c>
      <c r="N55" s="31"/>
      <c r="Q55" s="50">
        <f>I54-I56</f>
        <v>1.7999999999999998</v>
      </c>
    </row>
    <row r="56" spans="2:17" s="1" customFormat="1" ht="108" x14ac:dyDescent="0.2">
      <c r="B56" s="93"/>
      <c r="C56" s="31" t="s">
        <v>128</v>
      </c>
      <c r="D56" s="32"/>
      <c r="E56" s="32"/>
      <c r="F56" s="32">
        <v>300</v>
      </c>
      <c r="G56" s="32"/>
      <c r="H56" s="32">
        <v>500</v>
      </c>
      <c r="I56" s="33">
        <v>6</v>
      </c>
      <c r="J56" s="33">
        <f>SUM(J57:J61)</f>
        <v>0</v>
      </c>
      <c r="K56" s="33">
        <f>SUM(K57:K61)</f>
        <v>6</v>
      </c>
      <c r="L56" s="33">
        <f>SUM(L57:L61)</f>
        <v>0</v>
      </c>
      <c r="M56" s="93"/>
      <c r="N56" s="31"/>
    </row>
    <row r="57" spans="2:17" s="1" customFormat="1" ht="212.25" customHeight="1" x14ac:dyDescent="0.25">
      <c r="B57" s="2" t="s">
        <v>204</v>
      </c>
      <c r="C57" s="2" t="s">
        <v>20</v>
      </c>
      <c r="D57" s="6"/>
      <c r="E57" s="3" t="s">
        <v>3</v>
      </c>
      <c r="F57" s="3" t="s">
        <v>3</v>
      </c>
      <c r="G57" s="3" t="s">
        <v>3</v>
      </c>
      <c r="H57" s="3"/>
      <c r="I57" s="9">
        <f>J57+K57+L57</f>
        <v>0</v>
      </c>
      <c r="J57" s="9">
        <v>0</v>
      </c>
      <c r="K57" s="9">
        <v>0</v>
      </c>
      <c r="L57" s="9">
        <v>0</v>
      </c>
      <c r="M57" s="2" t="s">
        <v>79</v>
      </c>
      <c r="N57" s="2"/>
    </row>
    <row r="58" spans="2:17" s="1" customFormat="1" ht="223.5" customHeight="1" x14ac:dyDescent="0.25">
      <c r="B58" s="2" t="s">
        <v>205</v>
      </c>
      <c r="C58" s="2" t="s">
        <v>141</v>
      </c>
      <c r="D58" s="6"/>
      <c r="E58" s="3" t="s">
        <v>3</v>
      </c>
      <c r="F58" s="3" t="s">
        <v>3</v>
      </c>
      <c r="G58" s="3" t="s">
        <v>3</v>
      </c>
      <c r="H58" s="3" t="s">
        <v>3</v>
      </c>
      <c r="I58" s="9">
        <f t="shared" ref="I58:I61" si="7">J58+K58+L58</f>
        <v>1.3</v>
      </c>
      <c r="J58" s="9">
        <v>0</v>
      </c>
      <c r="K58" s="9">
        <v>1.3</v>
      </c>
      <c r="L58" s="9">
        <v>0</v>
      </c>
      <c r="M58" s="2" t="s">
        <v>80</v>
      </c>
      <c r="N58" s="2" t="s">
        <v>129</v>
      </c>
    </row>
    <row r="59" spans="2:17" s="1" customFormat="1" ht="126" x14ac:dyDescent="0.25">
      <c r="B59" s="2" t="s">
        <v>206</v>
      </c>
      <c r="C59" s="2" t="s">
        <v>59</v>
      </c>
      <c r="D59" s="6"/>
      <c r="E59" s="3" t="s">
        <v>3</v>
      </c>
      <c r="F59" s="3" t="s">
        <v>3</v>
      </c>
      <c r="G59" s="3" t="s">
        <v>3</v>
      </c>
      <c r="H59" s="3" t="s">
        <v>3</v>
      </c>
      <c r="I59" s="9">
        <f t="shared" si="7"/>
        <v>4</v>
      </c>
      <c r="J59" s="9">
        <v>0</v>
      </c>
      <c r="K59" s="9">
        <v>4</v>
      </c>
      <c r="L59" s="9">
        <v>0</v>
      </c>
      <c r="M59" s="2" t="s">
        <v>81</v>
      </c>
      <c r="N59" s="2" t="s">
        <v>82</v>
      </c>
    </row>
    <row r="60" spans="2:17" s="1" customFormat="1" ht="116.25" customHeight="1" x14ac:dyDescent="0.25">
      <c r="B60" s="2" t="s">
        <v>207</v>
      </c>
      <c r="C60" s="2" t="s">
        <v>21</v>
      </c>
      <c r="D60" s="6"/>
      <c r="E60" s="3" t="s">
        <v>3</v>
      </c>
      <c r="F60" s="3" t="s">
        <v>3</v>
      </c>
      <c r="G60" s="7"/>
      <c r="H60" s="7"/>
      <c r="I60" s="9">
        <f t="shared" si="7"/>
        <v>0.7</v>
      </c>
      <c r="J60" s="9">
        <v>0</v>
      </c>
      <c r="K60" s="9">
        <v>0.7</v>
      </c>
      <c r="L60" s="9">
        <v>0</v>
      </c>
      <c r="M60" s="2" t="s">
        <v>79</v>
      </c>
      <c r="N60" s="2" t="s">
        <v>83</v>
      </c>
    </row>
    <row r="61" spans="2:17" s="1" customFormat="1" ht="123.75" customHeight="1" x14ac:dyDescent="0.25">
      <c r="B61" s="2" t="s">
        <v>208</v>
      </c>
      <c r="C61" s="2" t="s">
        <v>130</v>
      </c>
      <c r="D61" s="6"/>
      <c r="E61" s="3"/>
      <c r="F61" s="3"/>
      <c r="G61" s="3" t="s">
        <v>3</v>
      </c>
      <c r="H61" s="3" t="s">
        <v>3</v>
      </c>
      <c r="I61" s="9">
        <f t="shared" si="7"/>
        <v>0</v>
      </c>
      <c r="J61" s="9">
        <v>0</v>
      </c>
      <c r="K61" s="9">
        <v>0</v>
      </c>
      <c r="L61" s="9">
        <v>0</v>
      </c>
      <c r="M61" s="2" t="s">
        <v>84</v>
      </c>
      <c r="N61" s="2" t="s">
        <v>83</v>
      </c>
    </row>
    <row r="62" spans="2:17" s="1" customFormat="1" ht="129.75" customHeight="1" x14ac:dyDescent="0.2">
      <c r="B62" s="31" t="s">
        <v>85</v>
      </c>
      <c r="C62" s="31" t="s">
        <v>163</v>
      </c>
      <c r="D62" s="32"/>
      <c r="E62" s="32"/>
      <c r="F62" s="32">
        <v>20</v>
      </c>
      <c r="G62" s="31"/>
      <c r="H62" s="31">
        <v>25</v>
      </c>
      <c r="I62" s="32">
        <f>SUM(J62:L62)</f>
        <v>1.8</v>
      </c>
      <c r="J62" s="32">
        <f>SUM(J63:J69)</f>
        <v>0</v>
      </c>
      <c r="K62" s="34">
        <f>SUM(K63:K69)</f>
        <v>1.8</v>
      </c>
      <c r="L62" s="32">
        <f>SUM(L63:L69)</f>
        <v>0</v>
      </c>
      <c r="M62" s="31" t="s">
        <v>52</v>
      </c>
      <c r="N62" s="31"/>
    </row>
    <row r="63" spans="2:17" s="1" customFormat="1" ht="274.5" customHeight="1" x14ac:dyDescent="0.25">
      <c r="B63" s="51" t="s">
        <v>209</v>
      </c>
      <c r="C63" s="2" t="s">
        <v>24</v>
      </c>
      <c r="D63" s="6"/>
      <c r="E63" s="3"/>
      <c r="F63" s="3" t="s">
        <v>3</v>
      </c>
      <c r="G63" s="3" t="s">
        <v>3</v>
      </c>
      <c r="H63" s="7"/>
      <c r="I63" s="7">
        <f>J63+K63+L63</f>
        <v>7.0000000000000007E-2</v>
      </c>
      <c r="J63" s="7">
        <v>0</v>
      </c>
      <c r="K63" s="7">
        <v>7.0000000000000007E-2</v>
      </c>
      <c r="L63" s="7">
        <v>0</v>
      </c>
      <c r="M63" s="2" t="s">
        <v>86</v>
      </c>
      <c r="N63" s="2" t="s">
        <v>83</v>
      </c>
    </row>
    <row r="64" spans="2:17" s="1" customFormat="1" ht="122.25" customHeight="1" x14ac:dyDescent="0.25">
      <c r="B64" s="51" t="s">
        <v>210</v>
      </c>
      <c r="C64" s="2" t="s">
        <v>22</v>
      </c>
      <c r="D64" s="6"/>
      <c r="E64" s="3"/>
      <c r="F64" s="3" t="s">
        <v>3</v>
      </c>
      <c r="G64" s="3" t="s">
        <v>3</v>
      </c>
      <c r="H64" s="3" t="s">
        <v>3</v>
      </c>
      <c r="I64" s="7">
        <f t="shared" ref="I64:I69" si="8">J64+K64+L64</f>
        <v>0</v>
      </c>
      <c r="J64" s="7">
        <v>0</v>
      </c>
      <c r="K64" s="7">
        <v>0</v>
      </c>
      <c r="L64" s="7">
        <v>0</v>
      </c>
      <c r="M64" s="2" t="s">
        <v>229</v>
      </c>
      <c r="N64" s="47"/>
    </row>
    <row r="65" spans="2:14" s="1" customFormat="1" ht="185.25" customHeight="1" x14ac:dyDescent="0.25">
      <c r="B65" s="51" t="s">
        <v>211</v>
      </c>
      <c r="C65" s="2" t="s">
        <v>23</v>
      </c>
      <c r="D65" s="6"/>
      <c r="E65" s="3" t="s">
        <v>3</v>
      </c>
      <c r="F65" s="3" t="s">
        <v>3</v>
      </c>
      <c r="G65" s="3" t="s">
        <v>3</v>
      </c>
      <c r="H65" s="3"/>
      <c r="I65" s="7">
        <f t="shared" si="8"/>
        <v>0</v>
      </c>
      <c r="J65" s="7">
        <v>0</v>
      </c>
      <c r="K65" s="7">
        <v>0</v>
      </c>
      <c r="L65" s="7">
        <v>0</v>
      </c>
      <c r="M65" s="2" t="s">
        <v>45</v>
      </c>
      <c r="N65" s="47"/>
    </row>
    <row r="66" spans="2:14" s="1" customFormat="1" ht="296.25" customHeight="1" x14ac:dyDescent="0.25">
      <c r="B66" s="52" t="s">
        <v>212</v>
      </c>
      <c r="C66" s="2" t="s">
        <v>19</v>
      </c>
      <c r="D66" s="6"/>
      <c r="E66" s="3" t="s">
        <v>3</v>
      </c>
      <c r="F66" s="3" t="s">
        <v>3</v>
      </c>
      <c r="G66" s="3" t="s">
        <v>3</v>
      </c>
      <c r="H66" s="3" t="s">
        <v>3</v>
      </c>
      <c r="I66" s="7">
        <f t="shared" si="8"/>
        <v>0.55000000000000004</v>
      </c>
      <c r="J66" s="7">
        <v>0</v>
      </c>
      <c r="K66" s="7">
        <v>0.55000000000000004</v>
      </c>
      <c r="L66" s="7">
        <v>0</v>
      </c>
      <c r="M66" s="2" t="s">
        <v>86</v>
      </c>
      <c r="N66" s="47"/>
    </row>
    <row r="67" spans="2:14" s="1" customFormat="1" ht="162" customHeight="1" x14ac:dyDescent="0.25">
      <c r="B67" s="52" t="s">
        <v>213</v>
      </c>
      <c r="C67" s="2" t="s">
        <v>24</v>
      </c>
      <c r="D67" s="6"/>
      <c r="E67" s="3"/>
      <c r="F67" s="3" t="s">
        <v>3</v>
      </c>
      <c r="G67" s="3" t="s">
        <v>3</v>
      </c>
      <c r="H67" s="3"/>
      <c r="I67" s="7">
        <f t="shared" si="8"/>
        <v>0.38</v>
      </c>
      <c r="J67" s="7">
        <v>0</v>
      </c>
      <c r="K67" s="7">
        <v>0.38</v>
      </c>
      <c r="L67" s="7">
        <v>0</v>
      </c>
      <c r="M67" s="2" t="s">
        <v>131</v>
      </c>
      <c r="N67" s="47" t="s">
        <v>47</v>
      </c>
    </row>
    <row r="68" spans="2:14" s="1" customFormat="1" ht="243.75" customHeight="1" x14ac:dyDescent="0.25">
      <c r="B68" s="52" t="s">
        <v>214</v>
      </c>
      <c r="C68" s="2" t="s">
        <v>25</v>
      </c>
      <c r="D68" s="6"/>
      <c r="E68" s="3" t="s">
        <v>3</v>
      </c>
      <c r="F68" s="3" t="s">
        <v>3</v>
      </c>
      <c r="G68" s="3" t="s">
        <v>3</v>
      </c>
      <c r="H68" s="3" t="s">
        <v>3</v>
      </c>
      <c r="I68" s="7">
        <f t="shared" si="8"/>
        <v>0</v>
      </c>
      <c r="J68" s="7">
        <v>0</v>
      </c>
      <c r="K68" s="7">
        <v>0</v>
      </c>
      <c r="L68" s="7">
        <v>0</v>
      </c>
      <c r="M68" s="2" t="s">
        <v>87</v>
      </c>
      <c r="N68" s="47"/>
    </row>
    <row r="69" spans="2:14" s="1" customFormat="1" ht="144" x14ac:dyDescent="0.25">
      <c r="B69" s="51" t="s">
        <v>215</v>
      </c>
      <c r="C69" s="2" t="s">
        <v>26</v>
      </c>
      <c r="D69" s="6"/>
      <c r="E69" s="3" t="s">
        <v>3</v>
      </c>
      <c r="F69" s="3" t="s">
        <v>3</v>
      </c>
      <c r="G69" s="3" t="s">
        <v>3</v>
      </c>
      <c r="H69" s="3" t="s">
        <v>3</v>
      </c>
      <c r="I69" s="7">
        <f t="shared" si="8"/>
        <v>0.8</v>
      </c>
      <c r="J69" s="7">
        <v>0</v>
      </c>
      <c r="K69" s="7">
        <v>0.8</v>
      </c>
      <c r="L69" s="7">
        <v>0</v>
      </c>
      <c r="M69" s="2" t="s">
        <v>102</v>
      </c>
      <c r="N69" s="2" t="s">
        <v>132</v>
      </c>
    </row>
    <row r="70" spans="2:14" s="1" customFormat="1" ht="78.75" customHeight="1" x14ac:dyDescent="0.2">
      <c r="B70" s="53" t="s">
        <v>30</v>
      </c>
      <c r="C70" s="54"/>
      <c r="D70" s="54"/>
      <c r="E70" s="54"/>
      <c r="F70" s="54"/>
      <c r="G70" s="54"/>
      <c r="H70" s="54"/>
      <c r="I70" s="49">
        <f>I71+I75+I80</f>
        <v>27</v>
      </c>
      <c r="J70" s="49">
        <f t="shared" ref="J70:L70" si="9">J71+J75+J80</f>
        <v>0</v>
      </c>
      <c r="K70" s="49">
        <f t="shared" si="9"/>
        <v>26.3</v>
      </c>
      <c r="L70" s="49">
        <f t="shared" si="9"/>
        <v>0.7</v>
      </c>
      <c r="M70" s="53" t="s">
        <v>48</v>
      </c>
      <c r="N70" s="54"/>
    </row>
    <row r="71" spans="2:14" s="1" customFormat="1" ht="177.75" customHeight="1" x14ac:dyDescent="0.2">
      <c r="B71" s="57" t="s">
        <v>88</v>
      </c>
      <c r="C71" s="55" t="s">
        <v>164</v>
      </c>
      <c r="D71" s="55"/>
      <c r="E71" s="55"/>
      <c r="F71" s="55">
        <v>5</v>
      </c>
      <c r="G71" s="55">
        <v>0</v>
      </c>
      <c r="H71" s="55">
        <v>8</v>
      </c>
      <c r="I71" s="33">
        <f>SUM(I72:I74)</f>
        <v>6</v>
      </c>
      <c r="J71" s="33">
        <f>SUM(J72:J74)</f>
        <v>0</v>
      </c>
      <c r="K71" s="33">
        <f t="shared" ref="K71:L71" si="10">SUM(K72:K74)</f>
        <v>5.3</v>
      </c>
      <c r="L71" s="33">
        <f t="shared" si="10"/>
        <v>0.7</v>
      </c>
      <c r="M71" s="55" t="s">
        <v>48</v>
      </c>
      <c r="N71" s="55"/>
    </row>
    <row r="72" spans="2:14" s="1" customFormat="1" ht="178.5" customHeight="1" x14ac:dyDescent="0.25">
      <c r="B72" s="51" t="s">
        <v>216</v>
      </c>
      <c r="C72" s="2" t="s">
        <v>24</v>
      </c>
      <c r="D72" s="6"/>
      <c r="E72" s="11"/>
      <c r="F72" s="3" t="s">
        <v>3</v>
      </c>
      <c r="G72" s="7"/>
      <c r="H72" s="7"/>
      <c r="I72" s="7">
        <f t="shared" si="0"/>
        <v>1.2</v>
      </c>
      <c r="J72" s="7">
        <v>0</v>
      </c>
      <c r="K72" s="9">
        <v>1</v>
      </c>
      <c r="L72" s="7">
        <v>0.2</v>
      </c>
      <c r="M72" s="2" t="s">
        <v>89</v>
      </c>
      <c r="N72" s="2" t="s">
        <v>112</v>
      </c>
    </row>
    <row r="73" spans="2:14" s="1" customFormat="1" ht="231.75" customHeight="1" x14ac:dyDescent="0.25">
      <c r="B73" s="51" t="s">
        <v>217</v>
      </c>
      <c r="C73" s="2" t="s">
        <v>24</v>
      </c>
      <c r="D73" s="6"/>
      <c r="E73" s="3" t="s">
        <v>3</v>
      </c>
      <c r="F73" s="3" t="s">
        <v>3</v>
      </c>
      <c r="G73" s="7"/>
      <c r="H73" s="7"/>
      <c r="I73" s="7">
        <f t="shared" si="0"/>
        <v>2.5</v>
      </c>
      <c r="J73" s="7"/>
      <c r="K73" s="7">
        <v>2.2999999999999998</v>
      </c>
      <c r="L73" s="7">
        <v>0.2</v>
      </c>
      <c r="M73" s="2" t="s">
        <v>103</v>
      </c>
      <c r="N73" s="2" t="s">
        <v>112</v>
      </c>
    </row>
    <row r="74" spans="2:14" s="1" customFormat="1" ht="211.5" customHeight="1" x14ac:dyDescent="0.25">
      <c r="B74" s="51" t="s">
        <v>218</v>
      </c>
      <c r="C74" s="2" t="s">
        <v>27</v>
      </c>
      <c r="D74" s="6"/>
      <c r="E74" s="3" t="s">
        <v>3</v>
      </c>
      <c r="F74" s="3" t="s">
        <v>3</v>
      </c>
      <c r="G74" s="3" t="s">
        <v>3</v>
      </c>
      <c r="H74" s="3" t="s">
        <v>3</v>
      </c>
      <c r="I74" s="9">
        <f t="shared" si="0"/>
        <v>2.2999999999999998</v>
      </c>
      <c r="J74" s="9">
        <v>0</v>
      </c>
      <c r="K74" s="9">
        <v>2</v>
      </c>
      <c r="L74" s="9">
        <v>0.3</v>
      </c>
      <c r="M74" s="2" t="s">
        <v>90</v>
      </c>
      <c r="N74" s="2" t="s">
        <v>133</v>
      </c>
    </row>
    <row r="75" spans="2:14" s="1" customFormat="1" ht="112.5" customHeight="1" x14ac:dyDescent="0.2">
      <c r="B75" s="55" t="s">
        <v>91</v>
      </c>
      <c r="C75" s="55" t="s">
        <v>165</v>
      </c>
      <c r="D75" s="55"/>
      <c r="E75" s="55"/>
      <c r="F75" s="55">
        <v>400</v>
      </c>
      <c r="G75" s="55"/>
      <c r="H75" s="55">
        <v>700</v>
      </c>
      <c r="I75" s="33">
        <f>SUM(J75:L75)</f>
        <v>9</v>
      </c>
      <c r="J75" s="33">
        <f>SUM(J76:J79)</f>
        <v>0</v>
      </c>
      <c r="K75" s="33">
        <f t="shared" ref="K75" si="11">SUM(K76:K79)</f>
        <v>9</v>
      </c>
      <c r="L75" s="33">
        <f>SUM(L76:L79)</f>
        <v>0</v>
      </c>
      <c r="M75" s="55" t="s">
        <v>53</v>
      </c>
      <c r="N75" s="55"/>
    </row>
    <row r="76" spans="2:14" s="1" customFormat="1" ht="249.75" customHeight="1" x14ac:dyDescent="0.25">
      <c r="B76" s="2" t="s">
        <v>219</v>
      </c>
      <c r="C76" s="2" t="s">
        <v>32</v>
      </c>
      <c r="D76" s="6"/>
      <c r="E76" s="7"/>
      <c r="F76" s="3" t="s">
        <v>3</v>
      </c>
      <c r="G76" s="3" t="s">
        <v>3</v>
      </c>
      <c r="H76" s="7"/>
      <c r="I76" s="56">
        <f>J76+K76+L76</f>
        <v>1</v>
      </c>
      <c r="J76" s="7">
        <v>0</v>
      </c>
      <c r="K76" s="9">
        <v>1</v>
      </c>
      <c r="L76" s="7">
        <v>0</v>
      </c>
      <c r="M76" s="2" t="s">
        <v>48</v>
      </c>
      <c r="N76" s="47"/>
    </row>
    <row r="77" spans="2:14" s="1" customFormat="1" ht="146.25" customHeight="1" x14ac:dyDescent="0.25">
      <c r="B77" s="51" t="s">
        <v>220</v>
      </c>
      <c r="C77" s="2" t="s">
        <v>28</v>
      </c>
      <c r="D77" s="6"/>
      <c r="E77" s="3"/>
      <c r="F77" s="11"/>
      <c r="G77" s="3"/>
      <c r="H77" s="3" t="s">
        <v>3</v>
      </c>
      <c r="I77" s="56">
        <f t="shared" ref="I77:I79" si="12">J77+K77+L77</f>
        <v>2.2999999999999998</v>
      </c>
      <c r="J77" s="7">
        <v>0</v>
      </c>
      <c r="K77" s="7">
        <v>2.2999999999999998</v>
      </c>
      <c r="L77" s="7">
        <v>0</v>
      </c>
      <c r="M77" s="2" t="s">
        <v>166</v>
      </c>
      <c r="N77" s="47"/>
    </row>
    <row r="78" spans="2:14" s="1" customFormat="1" ht="165.75" customHeight="1" x14ac:dyDescent="0.25">
      <c r="B78" s="51" t="s">
        <v>221</v>
      </c>
      <c r="C78" s="2" t="s">
        <v>29</v>
      </c>
      <c r="D78" s="6"/>
      <c r="E78" s="3"/>
      <c r="F78" s="3" t="s">
        <v>3</v>
      </c>
      <c r="G78" s="3" t="s">
        <v>3</v>
      </c>
      <c r="H78" s="3" t="s">
        <v>3</v>
      </c>
      <c r="I78" s="56">
        <f t="shared" si="12"/>
        <v>4.4000000000000004</v>
      </c>
      <c r="J78" s="7">
        <v>0</v>
      </c>
      <c r="K78" s="7">
        <v>4.4000000000000004</v>
      </c>
      <c r="L78" s="7">
        <v>0</v>
      </c>
      <c r="M78" s="2" t="s">
        <v>168</v>
      </c>
      <c r="N78" s="47"/>
    </row>
    <row r="79" spans="2:14" s="1" customFormat="1" ht="258" customHeight="1" x14ac:dyDescent="0.25">
      <c r="B79" s="51" t="s">
        <v>222</v>
      </c>
      <c r="C79" s="2" t="s">
        <v>19</v>
      </c>
      <c r="D79" s="6"/>
      <c r="E79" s="3"/>
      <c r="F79" s="3" t="s">
        <v>3</v>
      </c>
      <c r="G79" s="3" t="s">
        <v>3</v>
      </c>
      <c r="H79" s="3" t="s">
        <v>3</v>
      </c>
      <c r="I79" s="56">
        <f t="shared" si="12"/>
        <v>1.3</v>
      </c>
      <c r="J79" s="7">
        <v>0</v>
      </c>
      <c r="K79" s="7">
        <v>1.3</v>
      </c>
      <c r="L79" s="7">
        <v>0</v>
      </c>
      <c r="M79" s="2" t="s">
        <v>46</v>
      </c>
      <c r="N79" s="47"/>
    </row>
    <row r="80" spans="2:14" s="1" customFormat="1" ht="162" x14ac:dyDescent="0.2">
      <c r="B80" s="57" t="s">
        <v>92</v>
      </c>
      <c r="C80" s="58" t="s">
        <v>169</v>
      </c>
      <c r="D80" s="55"/>
      <c r="E80" s="55"/>
      <c r="F80" s="55">
        <v>50</v>
      </c>
      <c r="G80" s="55"/>
      <c r="H80" s="55">
        <v>150</v>
      </c>
      <c r="I80" s="33">
        <f>SUM(I81:I85)</f>
        <v>12</v>
      </c>
      <c r="J80" s="33">
        <f>SUM(J81:J85)</f>
        <v>0</v>
      </c>
      <c r="K80" s="33">
        <f t="shared" ref="K80:L80" si="13">SUM(K81:K85)</f>
        <v>12</v>
      </c>
      <c r="L80" s="33">
        <f t="shared" si="13"/>
        <v>0</v>
      </c>
      <c r="M80" s="57" t="s">
        <v>48</v>
      </c>
      <c r="N80" s="55"/>
    </row>
    <row r="81" spans="2:15" s="1" customFormat="1" ht="229.5" customHeight="1" x14ac:dyDescent="0.25">
      <c r="B81" s="51" t="s">
        <v>223</v>
      </c>
      <c r="C81" s="2" t="s">
        <v>19</v>
      </c>
      <c r="D81" s="6"/>
      <c r="E81" s="3" t="s">
        <v>3</v>
      </c>
      <c r="F81" s="3" t="s">
        <v>3</v>
      </c>
      <c r="G81" s="3" t="s">
        <v>3</v>
      </c>
      <c r="H81" s="3" t="s">
        <v>3</v>
      </c>
      <c r="I81" s="7">
        <f t="shared" si="0"/>
        <v>2.2000000000000002</v>
      </c>
      <c r="J81" s="7">
        <v>0</v>
      </c>
      <c r="K81" s="7">
        <v>2.2000000000000002</v>
      </c>
      <c r="L81" s="7">
        <v>0</v>
      </c>
      <c r="M81" s="2" t="s">
        <v>93</v>
      </c>
      <c r="N81" s="2" t="s">
        <v>134</v>
      </c>
    </row>
    <row r="82" spans="2:15" s="1" customFormat="1" ht="409.5" customHeight="1" x14ac:dyDescent="0.25">
      <c r="B82" s="59" t="s">
        <v>224</v>
      </c>
      <c r="C82" s="59" t="s">
        <v>106</v>
      </c>
      <c r="D82" s="60"/>
      <c r="E82" s="8" t="s">
        <v>3</v>
      </c>
      <c r="F82" s="8" t="s">
        <v>3</v>
      </c>
      <c r="G82" s="8" t="s">
        <v>3</v>
      </c>
      <c r="H82" s="8" t="s">
        <v>3</v>
      </c>
      <c r="I82" s="7">
        <f t="shared" si="0"/>
        <v>7.3</v>
      </c>
      <c r="J82" s="61">
        <v>0</v>
      </c>
      <c r="K82" s="61">
        <v>7.3</v>
      </c>
      <c r="L82" s="61">
        <v>0</v>
      </c>
      <c r="M82" s="62" t="s">
        <v>228</v>
      </c>
      <c r="N82" s="63" t="s">
        <v>135</v>
      </c>
    </row>
    <row r="83" spans="2:15" s="64" customFormat="1" ht="261" customHeight="1" x14ac:dyDescent="0.2">
      <c r="B83" s="51" t="s">
        <v>225</v>
      </c>
      <c r="C83" s="2" t="s">
        <v>35</v>
      </c>
      <c r="D83" s="3" t="s">
        <v>3</v>
      </c>
      <c r="E83" s="3" t="s">
        <v>3</v>
      </c>
      <c r="F83" s="3" t="s">
        <v>3</v>
      </c>
      <c r="G83" s="3" t="s">
        <v>3</v>
      </c>
      <c r="H83" s="3" t="s">
        <v>3</v>
      </c>
      <c r="I83" s="7">
        <f t="shared" ref="I83:I85" si="14">J83+K83+L83</f>
        <v>1.2</v>
      </c>
      <c r="J83" s="7">
        <v>0</v>
      </c>
      <c r="K83" s="7">
        <v>1.2</v>
      </c>
      <c r="L83" s="7">
        <v>0</v>
      </c>
      <c r="M83" s="2" t="s">
        <v>94</v>
      </c>
      <c r="N83" s="2" t="s">
        <v>95</v>
      </c>
    </row>
    <row r="84" spans="2:15" s="64" customFormat="1" ht="144" x14ac:dyDescent="0.25">
      <c r="B84" s="51" t="s">
        <v>226</v>
      </c>
      <c r="C84" s="2" t="s">
        <v>60</v>
      </c>
      <c r="D84" s="6"/>
      <c r="E84" s="3" t="s">
        <v>3</v>
      </c>
      <c r="F84" s="6"/>
      <c r="G84" s="65"/>
      <c r="H84" s="65"/>
      <c r="I84" s="7">
        <f t="shared" si="14"/>
        <v>1.3</v>
      </c>
      <c r="J84" s="7">
        <v>0</v>
      </c>
      <c r="K84" s="7">
        <v>1.3</v>
      </c>
      <c r="L84" s="7">
        <v>0</v>
      </c>
      <c r="M84" s="2" t="s">
        <v>94</v>
      </c>
      <c r="N84" s="2" t="s">
        <v>95</v>
      </c>
    </row>
    <row r="85" spans="2:15" s="64" customFormat="1" ht="162" customHeight="1" x14ac:dyDescent="0.25">
      <c r="B85" s="51" t="s">
        <v>227</v>
      </c>
      <c r="C85" s="2" t="s">
        <v>36</v>
      </c>
      <c r="D85" s="6"/>
      <c r="E85" s="3" t="s">
        <v>3</v>
      </c>
      <c r="F85" s="3" t="s">
        <v>3</v>
      </c>
      <c r="G85" s="65"/>
      <c r="H85" s="65"/>
      <c r="I85" s="7">
        <f t="shared" si="14"/>
        <v>0</v>
      </c>
      <c r="J85" s="7">
        <v>0</v>
      </c>
      <c r="K85" s="7">
        <v>0</v>
      </c>
      <c r="L85" s="7">
        <v>0</v>
      </c>
      <c r="M85" s="2" t="s">
        <v>96</v>
      </c>
      <c r="N85" s="2" t="s">
        <v>95</v>
      </c>
      <c r="O85" s="66"/>
    </row>
    <row r="86" spans="2:15" s="70" customFormat="1" ht="66.75" customHeight="1" x14ac:dyDescent="0.3">
      <c r="B86" s="65"/>
      <c r="C86" s="65"/>
      <c r="D86" s="67"/>
      <c r="E86" s="67"/>
      <c r="F86" s="67"/>
      <c r="G86" s="68"/>
      <c r="H86" s="68"/>
      <c r="I86" s="9">
        <f>I10+I54+I70</f>
        <v>67.727000000000004</v>
      </c>
      <c r="J86" s="9">
        <f>J10+J54+J70</f>
        <v>0.65</v>
      </c>
      <c r="K86" s="9">
        <f>K10+K54+K70</f>
        <v>66.509</v>
      </c>
      <c r="L86" s="9">
        <f>L10+L54+L70</f>
        <v>1.5699999999999998</v>
      </c>
      <c r="M86" s="69"/>
      <c r="N86" s="68"/>
    </row>
    <row r="87" spans="2:15" x14ac:dyDescent="0.25">
      <c r="B87" s="71"/>
      <c r="C87" s="71"/>
      <c r="D87" s="72"/>
      <c r="E87" s="72"/>
      <c r="F87" s="72"/>
      <c r="G87" s="73"/>
      <c r="H87" s="73"/>
      <c r="I87" s="73"/>
      <c r="J87" s="73"/>
      <c r="K87" s="73"/>
      <c r="L87" s="73"/>
      <c r="M87" s="74"/>
      <c r="N87" s="73"/>
    </row>
    <row r="88" spans="2:15" x14ac:dyDescent="0.25">
      <c r="B88" s="71"/>
      <c r="C88" s="71"/>
      <c r="D88" s="72"/>
      <c r="E88" s="72"/>
      <c r="F88" s="72"/>
      <c r="G88" s="73"/>
      <c r="H88" s="73"/>
      <c r="I88" s="73"/>
      <c r="J88" s="73"/>
      <c r="K88" s="73"/>
      <c r="L88" s="73"/>
      <c r="M88" s="74"/>
      <c r="N88" s="73"/>
    </row>
    <row r="89" spans="2:15" x14ac:dyDescent="0.25">
      <c r="B89" s="71"/>
      <c r="C89" s="71"/>
      <c r="D89" s="72"/>
      <c r="E89" s="72"/>
      <c r="F89" s="72"/>
      <c r="G89" s="73"/>
      <c r="H89" s="73"/>
      <c r="I89" s="76"/>
      <c r="J89" s="73"/>
      <c r="K89" s="73"/>
      <c r="L89" s="73"/>
      <c r="M89" s="74"/>
      <c r="N89" s="73"/>
    </row>
    <row r="90" spans="2:15" x14ac:dyDescent="0.25">
      <c r="B90" s="71"/>
      <c r="C90" s="71"/>
      <c r="D90" s="72"/>
      <c r="E90" s="72"/>
      <c r="F90" s="72"/>
      <c r="G90" s="73"/>
      <c r="H90" s="73"/>
      <c r="I90" s="73"/>
      <c r="J90" s="73"/>
      <c r="K90" s="73"/>
      <c r="L90" s="73"/>
      <c r="M90" s="74"/>
      <c r="N90" s="73"/>
    </row>
    <row r="91" spans="2:15" x14ac:dyDescent="0.25">
      <c r="B91" s="71"/>
      <c r="C91" s="71"/>
      <c r="D91" s="72"/>
      <c r="E91" s="72"/>
      <c r="F91" s="72"/>
      <c r="G91" s="73"/>
      <c r="H91" s="73"/>
      <c r="I91" s="73"/>
      <c r="J91" s="73"/>
      <c r="K91" s="73"/>
      <c r="L91" s="73"/>
      <c r="M91" s="74"/>
      <c r="N91" s="73"/>
    </row>
    <row r="92" spans="2:15" x14ac:dyDescent="0.25">
      <c r="B92" s="71"/>
      <c r="C92" s="71"/>
      <c r="D92" s="72"/>
      <c r="E92" s="72"/>
      <c r="F92" s="72"/>
      <c r="G92" s="73"/>
      <c r="H92" s="73"/>
      <c r="I92" s="73"/>
      <c r="J92" s="73"/>
      <c r="K92" s="73"/>
      <c r="L92" s="73"/>
      <c r="M92" s="74"/>
      <c r="N92" s="73"/>
    </row>
    <row r="93" spans="2:15" x14ac:dyDescent="0.25">
      <c r="B93" s="71"/>
      <c r="C93" s="71"/>
      <c r="D93" s="72"/>
      <c r="E93" s="72"/>
      <c r="F93" s="72"/>
      <c r="G93" s="73"/>
      <c r="H93" s="73"/>
      <c r="I93" s="73"/>
      <c r="J93" s="73"/>
      <c r="K93" s="73"/>
      <c r="L93" s="73"/>
      <c r="M93" s="74"/>
      <c r="N93" s="73"/>
    </row>
    <row r="94" spans="2:15" x14ac:dyDescent="0.25">
      <c r="B94" s="71"/>
      <c r="C94" s="71"/>
      <c r="D94" s="72"/>
      <c r="E94" s="72"/>
      <c r="F94" s="72"/>
      <c r="G94" s="73"/>
      <c r="H94" s="73"/>
      <c r="I94" s="73"/>
      <c r="J94" s="73"/>
      <c r="K94" s="73"/>
      <c r="L94" s="73"/>
      <c r="M94" s="74"/>
      <c r="N94" s="73"/>
    </row>
    <row r="95" spans="2:15" x14ac:dyDescent="0.25">
      <c r="B95" s="71"/>
      <c r="C95" s="71"/>
      <c r="D95" s="72"/>
      <c r="E95" s="72"/>
      <c r="F95" s="72"/>
      <c r="G95" s="73"/>
      <c r="H95" s="73"/>
      <c r="I95" s="73"/>
      <c r="J95" s="73"/>
      <c r="K95" s="73"/>
      <c r="L95" s="73"/>
      <c r="M95" s="74"/>
      <c r="N95" s="73"/>
    </row>
    <row r="96" spans="2:15" x14ac:dyDescent="0.25">
      <c r="B96" s="71"/>
      <c r="C96" s="71"/>
      <c r="D96" s="72"/>
      <c r="E96" s="72"/>
      <c r="F96" s="72"/>
      <c r="G96" s="73"/>
      <c r="H96" s="73"/>
      <c r="I96" s="73"/>
      <c r="J96" s="73"/>
      <c r="K96" s="73"/>
      <c r="L96" s="73"/>
      <c r="M96" s="74"/>
      <c r="N96" s="73"/>
    </row>
    <row r="97" spans="2:14" x14ac:dyDescent="0.25">
      <c r="B97" s="71"/>
      <c r="C97" s="71"/>
      <c r="D97" s="72"/>
      <c r="E97" s="72"/>
      <c r="F97" s="72"/>
      <c r="G97" s="73"/>
      <c r="H97" s="73"/>
      <c r="I97" s="73"/>
      <c r="J97" s="73"/>
      <c r="K97" s="73"/>
      <c r="L97" s="73"/>
      <c r="M97" s="74"/>
      <c r="N97" s="73"/>
    </row>
    <row r="98" spans="2:14" x14ac:dyDescent="0.25">
      <c r="B98" s="71"/>
      <c r="C98" s="71"/>
      <c r="D98" s="72"/>
      <c r="E98" s="72"/>
      <c r="F98" s="72"/>
      <c r="G98" s="73"/>
      <c r="H98" s="73"/>
      <c r="I98" s="73"/>
      <c r="J98" s="73"/>
      <c r="K98" s="73"/>
      <c r="L98" s="73"/>
      <c r="M98" s="74"/>
      <c r="N98" s="73"/>
    </row>
    <row r="99" spans="2:14" x14ac:dyDescent="0.25">
      <c r="B99" s="71"/>
      <c r="C99" s="71"/>
      <c r="D99" s="72"/>
      <c r="E99" s="72"/>
      <c r="F99" s="72"/>
      <c r="G99" s="73"/>
      <c r="H99" s="73"/>
      <c r="I99" s="73"/>
      <c r="J99" s="73"/>
      <c r="K99" s="73"/>
      <c r="L99" s="73"/>
      <c r="M99" s="74"/>
      <c r="N99" s="73"/>
    </row>
    <row r="100" spans="2:14" x14ac:dyDescent="0.25">
      <c r="B100" s="71"/>
      <c r="C100" s="71"/>
      <c r="D100" s="72"/>
      <c r="E100" s="72"/>
      <c r="F100" s="72"/>
      <c r="G100" s="73"/>
      <c r="H100" s="73"/>
      <c r="I100" s="73"/>
      <c r="J100" s="73"/>
      <c r="K100" s="73"/>
      <c r="L100" s="73"/>
      <c r="M100" s="74"/>
      <c r="N100" s="73"/>
    </row>
    <row r="101" spans="2:14" x14ac:dyDescent="0.25">
      <c r="B101" s="71"/>
      <c r="C101" s="71"/>
      <c r="D101" s="72"/>
      <c r="E101" s="72"/>
      <c r="F101" s="72"/>
      <c r="G101" s="73"/>
      <c r="H101" s="73"/>
      <c r="I101" s="73"/>
      <c r="J101" s="73"/>
      <c r="K101" s="73"/>
      <c r="L101" s="73"/>
      <c r="M101" s="74"/>
      <c r="N101" s="73"/>
    </row>
    <row r="102" spans="2:14" x14ac:dyDescent="0.25">
      <c r="B102" s="71"/>
      <c r="C102" s="71"/>
      <c r="D102" s="72"/>
      <c r="E102" s="72"/>
      <c r="F102" s="72"/>
      <c r="G102" s="73"/>
      <c r="H102" s="73"/>
      <c r="I102" s="73"/>
      <c r="J102" s="73"/>
      <c r="K102" s="73"/>
      <c r="L102" s="73"/>
      <c r="M102" s="74"/>
      <c r="N102" s="73"/>
    </row>
    <row r="103" spans="2:14" x14ac:dyDescent="0.25">
      <c r="B103" s="71"/>
      <c r="C103" s="71"/>
      <c r="D103" s="72"/>
      <c r="E103" s="72"/>
      <c r="F103" s="72"/>
      <c r="G103" s="73"/>
      <c r="H103" s="73"/>
      <c r="I103" s="73"/>
      <c r="J103" s="73"/>
      <c r="K103" s="73"/>
      <c r="L103" s="73"/>
      <c r="M103" s="74"/>
      <c r="N103" s="73"/>
    </row>
    <row r="104" spans="2:14" x14ac:dyDescent="0.25">
      <c r="B104" s="71"/>
      <c r="C104" s="71"/>
      <c r="D104" s="72"/>
      <c r="E104" s="72"/>
      <c r="F104" s="72"/>
      <c r="G104" s="73"/>
      <c r="H104" s="73"/>
      <c r="I104" s="73"/>
      <c r="J104" s="73"/>
      <c r="K104" s="73"/>
      <c r="L104" s="73"/>
      <c r="M104" s="74"/>
      <c r="N104" s="73"/>
    </row>
    <row r="105" spans="2:14" x14ac:dyDescent="0.25">
      <c r="B105" s="71"/>
      <c r="C105" s="71"/>
      <c r="D105" s="72"/>
      <c r="E105" s="72"/>
      <c r="F105" s="72"/>
      <c r="G105" s="73"/>
      <c r="H105" s="73"/>
      <c r="I105" s="73"/>
      <c r="J105" s="73"/>
      <c r="K105" s="73"/>
      <c r="L105" s="73"/>
      <c r="M105" s="74"/>
      <c r="N105" s="73"/>
    </row>
    <row r="106" spans="2:14" x14ac:dyDescent="0.25">
      <c r="B106" s="71"/>
      <c r="C106" s="71"/>
      <c r="D106" s="72"/>
      <c r="E106" s="72"/>
      <c r="F106" s="72"/>
      <c r="G106" s="73"/>
      <c r="H106" s="73"/>
      <c r="I106" s="73"/>
      <c r="J106" s="73"/>
      <c r="K106" s="73"/>
      <c r="L106" s="73"/>
      <c r="M106" s="74"/>
      <c r="N106" s="73"/>
    </row>
    <row r="107" spans="2:14" x14ac:dyDescent="0.25">
      <c r="B107" s="71"/>
      <c r="C107" s="71"/>
      <c r="D107" s="72"/>
      <c r="E107" s="72"/>
      <c r="F107" s="72"/>
      <c r="G107" s="73"/>
      <c r="H107" s="73"/>
      <c r="I107" s="73"/>
      <c r="J107" s="73"/>
      <c r="K107" s="73"/>
      <c r="L107" s="73"/>
      <c r="M107" s="74"/>
      <c r="N107" s="73"/>
    </row>
    <row r="108" spans="2:14" x14ac:dyDescent="0.25">
      <c r="B108" s="71"/>
      <c r="C108" s="71"/>
      <c r="D108" s="72"/>
      <c r="E108" s="72"/>
      <c r="F108" s="72"/>
      <c r="G108" s="73"/>
      <c r="H108" s="73"/>
      <c r="I108" s="73"/>
      <c r="J108" s="73"/>
      <c r="K108" s="73"/>
      <c r="L108" s="73"/>
      <c r="M108" s="74"/>
      <c r="N108" s="73"/>
    </row>
    <row r="109" spans="2:14" x14ac:dyDescent="0.25">
      <c r="B109" s="71"/>
      <c r="C109" s="71"/>
      <c r="D109" s="72"/>
      <c r="E109" s="72"/>
      <c r="F109" s="72"/>
      <c r="G109" s="73"/>
      <c r="H109" s="73"/>
      <c r="I109" s="73"/>
      <c r="J109" s="73"/>
      <c r="K109" s="73"/>
      <c r="L109" s="73"/>
      <c r="M109" s="74"/>
      <c r="N109" s="73"/>
    </row>
    <row r="110" spans="2:14" x14ac:dyDescent="0.25">
      <c r="B110" s="71"/>
      <c r="C110" s="71"/>
      <c r="D110" s="72"/>
      <c r="E110" s="72"/>
      <c r="F110" s="72"/>
      <c r="G110" s="73"/>
      <c r="H110" s="73"/>
      <c r="I110" s="73"/>
      <c r="J110" s="73"/>
      <c r="K110" s="73"/>
      <c r="L110" s="73"/>
      <c r="M110" s="74"/>
      <c r="N110" s="73"/>
    </row>
    <row r="111" spans="2:14" x14ac:dyDescent="0.25">
      <c r="B111" s="71"/>
      <c r="C111" s="71"/>
      <c r="D111" s="72"/>
      <c r="E111" s="72"/>
      <c r="F111" s="72"/>
      <c r="G111" s="73"/>
      <c r="H111" s="73"/>
      <c r="I111" s="73"/>
      <c r="J111" s="73"/>
      <c r="K111" s="73"/>
      <c r="L111" s="73"/>
      <c r="M111" s="74"/>
      <c r="N111" s="73"/>
    </row>
    <row r="112" spans="2:14" x14ac:dyDescent="0.25">
      <c r="B112" s="71"/>
      <c r="C112" s="71"/>
      <c r="D112" s="72"/>
      <c r="E112" s="72"/>
      <c r="F112" s="72"/>
      <c r="G112" s="73"/>
      <c r="H112" s="73"/>
      <c r="I112" s="73"/>
      <c r="J112" s="73"/>
      <c r="K112" s="73"/>
      <c r="L112" s="73"/>
      <c r="M112" s="74"/>
      <c r="N112" s="73"/>
    </row>
    <row r="113" spans="2:14" x14ac:dyDescent="0.25">
      <c r="B113" s="71"/>
      <c r="C113" s="71"/>
      <c r="D113" s="72"/>
      <c r="E113" s="72"/>
      <c r="F113" s="72"/>
      <c r="G113" s="73"/>
      <c r="H113" s="73"/>
      <c r="I113" s="73"/>
      <c r="J113" s="73"/>
      <c r="K113" s="73"/>
      <c r="L113" s="73"/>
      <c r="M113" s="74"/>
      <c r="N113" s="73"/>
    </row>
    <row r="114" spans="2:14" x14ac:dyDescent="0.25">
      <c r="B114" s="71"/>
      <c r="C114" s="71"/>
      <c r="D114" s="72"/>
      <c r="E114" s="72"/>
      <c r="F114" s="72"/>
      <c r="G114" s="73"/>
      <c r="H114" s="73"/>
      <c r="I114" s="73"/>
      <c r="J114" s="73"/>
      <c r="K114" s="73"/>
      <c r="L114" s="73"/>
      <c r="M114" s="74"/>
      <c r="N114" s="73"/>
    </row>
    <row r="115" spans="2:14" x14ac:dyDescent="0.25">
      <c r="B115" s="71"/>
      <c r="C115" s="71"/>
      <c r="D115" s="72"/>
      <c r="E115" s="72"/>
      <c r="F115" s="72"/>
      <c r="G115" s="73"/>
      <c r="H115" s="73"/>
      <c r="I115" s="73"/>
      <c r="J115" s="73"/>
      <c r="K115" s="73"/>
      <c r="L115" s="73"/>
      <c r="M115" s="74"/>
      <c r="N115" s="73"/>
    </row>
    <row r="116" spans="2:14" x14ac:dyDescent="0.25">
      <c r="B116" s="71"/>
      <c r="C116" s="71"/>
      <c r="D116" s="72"/>
      <c r="E116" s="72"/>
      <c r="F116" s="72"/>
      <c r="G116" s="73"/>
      <c r="H116" s="73"/>
      <c r="I116" s="73"/>
      <c r="J116" s="73"/>
      <c r="K116" s="73"/>
      <c r="L116" s="73"/>
      <c r="M116" s="74"/>
      <c r="N116" s="73"/>
    </row>
    <row r="117" spans="2:14" x14ac:dyDescent="0.25">
      <c r="B117" s="71"/>
      <c r="C117" s="71"/>
      <c r="D117" s="72"/>
      <c r="E117" s="72"/>
      <c r="F117" s="72"/>
      <c r="G117" s="73"/>
      <c r="H117" s="73"/>
      <c r="I117" s="73"/>
      <c r="J117" s="73"/>
      <c r="K117" s="73"/>
      <c r="L117" s="73"/>
      <c r="M117" s="74"/>
      <c r="N117" s="73"/>
    </row>
    <row r="118" spans="2:14" x14ac:dyDescent="0.25">
      <c r="B118" s="71"/>
      <c r="C118" s="71"/>
      <c r="D118" s="72"/>
      <c r="E118" s="72"/>
      <c r="F118" s="72"/>
      <c r="G118" s="73"/>
      <c r="H118" s="73"/>
      <c r="I118" s="73"/>
      <c r="J118" s="73"/>
      <c r="K118" s="73"/>
      <c r="L118" s="73"/>
      <c r="M118" s="74"/>
      <c r="N118" s="73"/>
    </row>
    <row r="119" spans="2:14" x14ac:dyDescent="0.25">
      <c r="B119" s="71"/>
      <c r="C119" s="71"/>
      <c r="D119" s="72"/>
      <c r="E119" s="72"/>
      <c r="F119" s="72"/>
      <c r="G119" s="73"/>
      <c r="H119" s="73"/>
      <c r="I119" s="73"/>
      <c r="J119" s="73"/>
      <c r="K119" s="73"/>
      <c r="L119" s="73"/>
      <c r="M119" s="74"/>
      <c r="N119" s="73"/>
    </row>
    <row r="120" spans="2:14" x14ac:dyDescent="0.25">
      <c r="B120" s="71"/>
      <c r="C120" s="71"/>
      <c r="D120" s="72"/>
      <c r="E120" s="72"/>
      <c r="F120" s="72"/>
      <c r="G120" s="73"/>
      <c r="H120" s="73"/>
      <c r="I120" s="73"/>
      <c r="J120" s="73"/>
      <c r="K120" s="73"/>
      <c r="L120" s="73"/>
      <c r="M120" s="74"/>
      <c r="N120" s="73"/>
    </row>
    <row r="121" spans="2:14" x14ac:dyDescent="0.25">
      <c r="B121" s="71"/>
      <c r="C121" s="71"/>
      <c r="D121" s="72"/>
      <c r="E121" s="72"/>
      <c r="F121" s="72"/>
      <c r="G121" s="73"/>
      <c r="H121" s="73"/>
      <c r="I121" s="73"/>
      <c r="J121" s="73"/>
      <c r="K121" s="73"/>
      <c r="L121" s="73"/>
      <c r="M121" s="74"/>
      <c r="N121" s="73"/>
    </row>
    <row r="122" spans="2:14" x14ac:dyDescent="0.25">
      <c r="B122" s="71"/>
      <c r="C122" s="71"/>
      <c r="D122" s="72"/>
      <c r="E122" s="72"/>
      <c r="F122" s="72"/>
      <c r="G122" s="73"/>
      <c r="H122" s="73"/>
      <c r="I122" s="73"/>
      <c r="J122" s="73"/>
      <c r="K122" s="73"/>
      <c r="L122" s="73"/>
      <c r="M122" s="74"/>
      <c r="N122" s="73"/>
    </row>
    <row r="123" spans="2:14" x14ac:dyDescent="0.25">
      <c r="B123" s="71"/>
      <c r="C123" s="71"/>
      <c r="D123" s="72"/>
      <c r="E123" s="72"/>
      <c r="F123" s="72"/>
      <c r="G123" s="73"/>
      <c r="H123" s="73"/>
      <c r="I123" s="73"/>
      <c r="J123" s="73"/>
      <c r="K123" s="73"/>
      <c r="L123" s="73"/>
      <c r="M123" s="74"/>
      <c r="N123" s="73"/>
    </row>
    <row r="124" spans="2:14" x14ac:dyDescent="0.25">
      <c r="B124" s="71"/>
      <c r="C124" s="71"/>
      <c r="D124" s="72"/>
      <c r="E124" s="72"/>
      <c r="F124" s="72"/>
      <c r="G124" s="73"/>
      <c r="H124" s="73"/>
      <c r="I124" s="73"/>
      <c r="J124" s="73"/>
      <c r="K124" s="73"/>
      <c r="L124" s="73"/>
      <c r="M124" s="74"/>
      <c r="N124" s="73"/>
    </row>
    <row r="125" spans="2:14" x14ac:dyDescent="0.25">
      <c r="B125" s="71"/>
      <c r="C125" s="71"/>
      <c r="D125" s="72"/>
      <c r="E125" s="72"/>
      <c r="F125" s="72"/>
      <c r="G125" s="73"/>
      <c r="H125" s="73"/>
      <c r="I125" s="73"/>
      <c r="J125" s="73"/>
      <c r="K125" s="73"/>
      <c r="L125" s="73"/>
      <c r="M125" s="74"/>
      <c r="N125" s="73"/>
    </row>
    <row r="126" spans="2:14" x14ac:dyDescent="0.25">
      <c r="B126" s="71"/>
      <c r="C126" s="71"/>
      <c r="D126" s="72"/>
      <c r="E126" s="72"/>
      <c r="F126" s="72"/>
      <c r="G126" s="73"/>
      <c r="H126" s="73"/>
      <c r="I126" s="73"/>
      <c r="J126" s="73"/>
      <c r="K126" s="73"/>
      <c r="L126" s="73"/>
      <c r="M126" s="74"/>
      <c r="N126" s="73"/>
    </row>
    <row r="127" spans="2:14" x14ac:dyDescent="0.25">
      <c r="B127" s="71"/>
      <c r="C127" s="71"/>
      <c r="D127" s="72"/>
      <c r="E127" s="72"/>
      <c r="F127" s="72"/>
      <c r="G127" s="73"/>
      <c r="H127" s="73"/>
      <c r="I127" s="73"/>
      <c r="J127" s="73"/>
      <c r="K127" s="73"/>
      <c r="L127" s="73"/>
      <c r="M127" s="74"/>
      <c r="N127" s="73"/>
    </row>
    <row r="128" spans="2:14" x14ac:dyDescent="0.25">
      <c r="B128" s="71"/>
      <c r="C128" s="71"/>
      <c r="D128" s="72"/>
      <c r="E128" s="72"/>
      <c r="F128" s="72"/>
      <c r="G128" s="73"/>
      <c r="H128" s="73"/>
      <c r="I128" s="73"/>
      <c r="J128" s="73"/>
      <c r="K128" s="73"/>
      <c r="L128" s="73"/>
      <c r="M128" s="74"/>
      <c r="N128" s="73"/>
    </row>
    <row r="129" spans="2:14" x14ac:dyDescent="0.25">
      <c r="B129" s="71"/>
      <c r="C129" s="71"/>
      <c r="D129" s="72"/>
      <c r="E129" s="72"/>
      <c r="F129" s="72"/>
      <c r="G129" s="73"/>
      <c r="H129" s="73"/>
      <c r="I129" s="73"/>
      <c r="J129" s="73"/>
      <c r="K129" s="73"/>
      <c r="L129" s="73"/>
      <c r="M129" s="74"/>
      <c r="N129" s="73"/>
    </row>
    <row r="130" spans="2:14" x14ac:dyDescent="0.25">
      <c r="B130" s="71"/>
      <c r="C130" s="71"/>
      <c r="D130" s="72"/>
      <c r="E130" s="72"/>
      <c r="F130" s="72"/>
      <c r="G130" s="73"/>
      <c r="H130" s="73"/>
      <c r="I130" s="73"/>
      <c r="J130" s="73"/>
      <c r="K130" s="73"/>
      <c r="L130" s="73"/>
      <c r="M130" s="74"/>
      <c r="N130" s="73"/>
    </row>
    <row r="131" spans="2:14" x14ac:dyDescent="0.25">
      <c r="B131" s="71"/>
      <c r="C131" s="71"/>
      <c r="D131" s="72"/>
      <c r="E131" s="72"/>
      <c r="F131" s="72"/>
      <c r="G131" s="73"/>
      <c r="H131" s="73"/>
      <c r="I131" s="73"/>
      <c r="J131" s="73"/>
      <c r="K131" s="73"/>
      <c r="L131" s="73"/>
      <c r="M131" s="74"/>
      <c r="N131" s="73"/>
    </row>
    <row r="132" spans="2:14" x14ac:dyDescent="0.25">
      <c r="B132" s="71"/>
      <c r="C132" s="71"/>
      <c r="D132" s="72"/>
      <c r="E132" s="72"/>
      <c r="F132" s="72"/>
      <c r="G132" s="73"/>
      <c r="H132" s="73"/>
      <c r="I132" s="73"/>
      <c r="J132" s="73"/>
      <c r="K132" s="73"/>
      <c r="L132" s="73"/>
      <c r="M132" s="74"/>
      <c r="N132" s="73"/>
    </row>
    <row r="133" spans="2:14" x14ac:dyDescent="0.25">
      <c r="B133" s="71"/>
      <c r="C133" s="71"/>
      <c r="D133" s="72"/>
      <c r="E133" s="72"/>
      <c r="F133" s="72"/>
      <c r="G133" s="73"/>
      <c r="H133" s="73"/>
      <c r="I133" s="73"/>
      <c r="J133" s="73"/>
      <c r="K133" s="73"/>
      <c r="L133" s="73"/>
      <c r="M133" s="74"/>
      <c r="N133" s="73"/>
    </row>
    <row r="134" spans="2:14" x14ac:dyDescent="0.25">
      <c r="B134" s="71"/>
      <c r="C134" s="71"/>
      <c r="D134" s="72"/>
      <c r="E134" s="72"/>
      <c r="F134" s="72"/>
      <c r="G134" s="73"/>
      <c r="H134" s="73"/>
      <c r="I134" s="73"/>
      <c r="J134" s="73"/>
      <c r="K134" s="73"/>
      <c r="L134" s="73"/>
      <c r="M134" s="74"/>
      <c r="N134" s="73"/>
    </row>
    <row r="135" spans="2:14" x14ac:dyDescent="0.25">
      <c r="B135" s="71"/>
      <c r="C135" s="71"/>
      <c r="D135" s="72"/>
      <c r="E135" s="72"/>
      <c r="F135" s="72"/>
      <c r="G135" s="73"/>
      <c r="H135" s="73"/>
      <c r="I135" s="73"/>
      <c r="J135" s="73"/>
      <c r="K135" s="73"/>
      <c r="L135" s="73"/>
      <c r="M135" s="74"/>
      <c r="N135" s="73"/>
    </row>
    <row r="136" spans="2:14" x14ac:dyDescent="0.25">
      <c r="B136" s="71"/>
      <c r="C136" s="71"/>
      <c r="D136" s="72"/>
      <c r="E136" s="72"/>
      <c r="F136" s="72"/>
      <c r="G136" s="73"/>
      <c r="H136" s="73"/>
      <c r="I136" s="73"/>
      <c r="J136" s="73"/>
      <c r="K136" s="73"/>
      <c r="L136" s="73"/>
      <c r="M136" s="74"/>
      <c r="N136" s="73"/>
    </row>
    <row r="137" spans="2:14" x14ac:dyDescent="0.25">
      <c r="B137" s="71"/>
      <c r="C137" s="71"/>
      <c r="D137" s="72"/>
      <c r="E137" s="72"/>
      <c r="F137" s="72"/>
      <c r="G137" s="73"/>
      <c r="H137" s="73"/>
      <c r="I137" s="73"/>
      <c r="J137" s="73"/>
      <c r="K137" s="73"/>
      <c r="L137" s="73"/>
      <c r="M137" s="74"/>
      <c r="N137" s="73"/>
    </row>
    <row r="138" spans="2:14" x14ac:dyDescent="0.25">
      <c r="B138" s="71"/>
      <c r="C138" s="71"/>
      <c r="D138" s="72"/>
      <c r="E138" s="72"/>
      <c r="F138" s="72"/>
      <c r="G138" s="73"/>
      <c r="H138" s="73"/>
      <c r="I138" s="73"/>
      <c r="J138" s="73"/>
      <c r="K138" s="73"/>
      <c r="L138" s="73"/>
      <c r="M138" s="74"/>
      <c r="N138" s="73"/>
    </row>
    <row r="139" spans="2:14" x14ac:dyDescent="0.25">
      <c r="B139" s="71"/>
      <c r="C139" s="71"/>
      <c r="D139" s="72"/>
      <c r="E139" s="72"/>
      <c r="F139" s="72"/>
      <c r="G139" s="73"/>
      <c r="H139" s="73"/>
      <c r="I139" s="73"/>
      <c r="J139" s="73"/>
      <c r="K139" s="73"/>
      <c r="L139" s="73"/>
      <c r="M139" s="74"/>
      <c r="N139" s="73"/>
    </row>
    <row r="140" spans="2:14" x14ac:dyDescent="0.25">
      <c r="B140" s="71"/>
      <c r="C140" s="71"/>
      <c r="D140" s="72"/>
      <c r="E140" s="72"/>
      <c r="F140" s="72"/>
      <c r="G140" s="73"/>
      <c r="H140" s="73"/>
      <c r="I140" s="73"/>
      <c r="J140" s="73"/>
      <c r="K140" s="73"/>
      <c r="L140" s="73"/>
      <c r="M140" s="74"/>
      <c r="N140" s="73"/>
    </row>
    <row r="141" spans="2:14" x14ac:dyDescent="0.25">
      <c r="B141" s="71"/>
      <c r="C141" s="71"/>
      <c r="D141" s="72"/>
      <c r="E141" s="72"/>
      <c r="F141" s="72"/>
      <c r="G141" s="73"/>
      <c r="H141" s="73"/>
      <c r="I141" s="73"/>
      <c r="J141" s="73"/>
      <c r="K141" s="73"/>
      <c r="L141" s="73"/>
      <c r="M141" s="74"/>
      <c r="N141" s="73"/>
    </row>
    <row r="142" spans="2:14" x14ac:dyDescent="0.25">
      <c r="B142" s="71"/>
      <c r="C142" s="71"/>
      <c r="D142" s="72"/>
      <c r="E142" s="72"/>
      <c r="F142" s="72"/>
      <c r="G142" s="73"/>
      <c r="H142" s="73"/>
      <c r="I142" s="73"/>
      <c r="J142" s="73"/>
      <c r="K142" s="73"/>
      <c r="L142" s="73"/>
      <c r="M142" s="74"/>
      <c r="N142" s="73"/>
    </row>
    <row r="143" spans="2:14" x14ac:dyDescent="0.25">
      <c r="B143" s="71"/>
      <c r="C143" s="71"/>
      <c r="D143" s="72"/>
      <c r="E143" s="72"/>
      <c r="F143" s="72"/>
      <c r="G143" s="73"/>
      <c r="H143" s="73"/>
      <c r="I143" s="73"/>
      <c r="J143" s="73"/>
      <c r="K143" s="73"/>
      <c r="L143" s="73"/>
      <c r="M143" s="74"/>
      <c r="N143" s="73"/>
    </row>
    <row r="144" spans="2:14" x14ac:dyDescent="0.25">
      <c r="B144" s="71"/>
      <c r="C144" s="71"/>
      <c r="D144" s="72"/>
      <c r="E144" s="72"/>
      <c r="F144" s="72"/>
      <c r="G144" s="73"/>
      <c r="H144" s="73"/>
      <c r="I144" s="73"/>
      <c r="J144" s="73"/>
      <c r="K144" s="73"/>
      <c r="L144" s="73"/>
      <c r="M144" s="74"/>
      <c r="N144" s="73"/>
    </row>
    <row r="145" spans="2:14" x14ac:dyDescent="0.25">
      <c r="B145" s="71"/>
      <c r="C145" s="71"/>
      <c r="D145" s="72"/>
      <c r="E145" s="72"/>
      <c r="F145" s="72"/>
      <c r="G145" s="73"/>
      <c r="H145" s="73"/>
      <c r="I145" s="73"/>
      <c r="J145" s="73"/>
      <c r="K145" s="73"/>
      <c r="L145" s="73"/>
      <c r="M145" s="74"/>
      <c r="N145" s="73"/>
    </row>
    <row r="146" spans="2:14" x14ac:dyDescent="0.25">
      <c r="B146" s="71"/>
      <c r="C146" s="71"/>
      <c r="D146" s="72"/>
      <c r="E146" s="72"/>
      <c r="F146" s="72"/>
      <c r="G146" s="73"/>
      <c r="H146" s="73"/>
      <c r="I146" s="73"/>
      <c r="J146" s="73"/>
      <c r="K146" s="73"/>
      <c r="L146" s="73"/>
      <c r="M146" s="74"/>
      <c r="N146" s="73"/>
    </row>
    <row r="147" spans="2:14" x14ac:dyDescent="0.25">
      <c r="B147" s="71"/>
      <c r="C147" s="71"/>
      <c r="D147" s="72"/>
      <c r="E147" s="72"/>
      <c r="F147" s="72"/>
      <c r="G147" s="73"/>
      <c r="H147" s="73"/>
      <c r="I147" s="73"/>
      <c r="J147" s="73"/>
      <c r="K147" s="73"/>
      <c r="L147" s="73"/>
      <c r="M147" s="74"/>
      <c r="N147" s="73"/>
    </row>
    <row r="148" spans="2:14" x14ac:dyDescent="0.25">
      <c r="B148" s="71"/>
      <c r="C148" s="71"/>
      <c r="D148" s="72"/>
      <c r="E148" s="72"/>
      <c r="F148" s="72"/>
      <c r="G148" s="73"/>
      <c r="H148" s="73"/>
      <c r="I148" s="73"/>
      <c r="J148" s="73"/>
      <c r="K148" s="73"/>
      <c r="L148" s="73"/>
      <c r="M148" s="74"/>
      <c r="N148" s="73"/>
    </row>
    <row r="149" spans="2:14" x14ac:dyDescent="0.25">
      <c r="B149" s="71"/>
      <c r="C149" s="71"/>
      <c r="D149" s="72"/>
      <c r="E149" s="72"/>
      <c r="F149" s="72"/>
      <c r="G149" s="73"/>
      <c r="H149" s="73"/>
      <c r="I149" s="73"/>
      <c r="J149" s="73"/>
      <c r="K149" s="73"/>
      <c r="L149" s="73"/>
      <c r="M149" s="74"/>
      <c r="N149" s="73"/>
    </row>
    <row r="150" spans="2:14" x14ac:dyDescent="0.25">
      <c r="B150" s="71"/>
      <c r="C150" s="71"/>
      <c r="D150" s="72"/>
      <c r="E150" s="72"/>
      <c r="F150" s="72"/>
      <c r="G150" s="73"/>
      <c r="H150" s="73"/>
      <c r="I150" s="73"/>
      <c r="J150" s="73"/>
      <c r="K150" s="73"/>
      <c r="L150" s="73"/>
      <c r="M150" s="74"/>
      <c r="N150" s="73"/>
    </row>
    <row r="151" spans="2:14" x14ac:dyDescent="0.25">
      <c r="B151" s="71"/>
      <c r="C151" s="71"/>
      <c r="D151" s="72"/>
      <c r="E151" s="72"/>
      <c r="F151" s="72"/>
      <c r="G151" s="73"/>
      <c r="H151" s="73"/>
      <c r="I151" s="73"/>
      <c r="J151" s="73"/>
      <c r="K151" s="73"/>
      <c r="L151" s="73"/>
      <c r="M151" s="74"/>
      <c r="N151" s="73"/>
    </row>
    <row r="152" spans="2:14" x14ac:dyDescent="0.25">
      <c r="B152" s="71"/>
      <c r="C152" s="71"/>
      <c r="D152" s="72"/>
      <c r="E152" s="72"/>
      <c r="F152" s="72"/>
      <c r="G152" s="73"/>
      <c r="H152" s="73"/>
      <c r="I152" s="73"/>
      <c r="J152" s="73"/>
      <c r="K152" s="73"/>
      <c r="L152" s="73"/>
      <c r="M152" s="74"/>
      <c r="N152" s="73"/>
    </row>
    <row r="153" spans="2:14" x14ac:dyDescent="0.25">
      <c r="B153" s="71"/>
      <c r="C153" s="71"/>
      <c r="D153" s="72"/>
      <c r="E153" s="72"/>
      <c r="F153" s="72"/>
      <c r="G153" s="73"/>
      <c r="H153" s="73"/>
      <c r="I153" s="73"/>
      <c r="J153" s="73"/>
      <c r="K153" s="73"/>
      <c r="L153" s="73"/>
      <c r="M153" s="74"/>
      <c r="N153" s="73"/>
    </row>
    <row r="154" spans="2:14" x14ac:dyDescent="0.25">
      <c r="B154" s="71"/>
      <c r="C154" s="71"/>
      <c r="D154" s="72"/>
      <c r="E154" s="72"/>
      <c r="F154" s="72"/>
      <c r="G154" s="73"/>
      <c r="H154" s="73"/>
      <c r="I154" s="73"/>
      <c r="J154" s="73"/>
      <c r="K154" s="73"/>
      <c r="L154" s="73"/>
      <c r="M154" s="74"/>
      <c r="N154" s="73"/>
    </row>
    <row r="155" spans="2:14" x14ac:dyDescent="0.25">
      <c r="B155" s="71"/>
      <c r="C155" s="71"/>
      <c r="D155" s="72"/>
      <c r="E155" s="72"/>
      <c r="F155" s="72"/>
      <c r="G155" s="73"/>
      <c r="H155" s="73"/>
      <c r="I155" s="73"/>
      <c r="J155" s="73"/>
      <c r="K155" s="73"/>
      <c r="L155" s="73"/>
      <c r="M155" s="74"/>
      <c r="N155" s="73"/>
    </row>
    <row r="156" spans="2:14" x14ac:dyDescent="0.25">
      <c r="B156" s="71"/>
      <c r="C156" s="71"/>
      <c r="D156" s="72"/>
      <c r="E156" s="72"/>
      <c r="F156" s="72"/>
      <c r="G156" s="73"/>
      <c r="H156" s="73"/>
      <c r="I156" s="73"/>
      <c r="J156" s="73"/>
      <c r="K156" s="73"/>
      <c r="L156" s="73"/>
      <c r="M156" s="74"/>
      <c r="N156" s="73"/>
    </row>
    <row r="157" spans="2:14" x14ac:dyDescent="0.25">
      <c r="B157" s="71"/>
      <c r="C157" s="71"/>
      <c r="D157" s="72"/>
      <c r="E157" s="72"/>
      <c r="F157" s="72"/>
      <c r="G157" s="73"/>
      <c r="H157" s="73"/>
      <c r="I157" s="73"/>
      <c r="J157" s="73"/>
      <c r="K157" s="73"/>
      <c r="L157" s="73"/>
      <c r="M157" s="74"/>
      <c r="N157" s="73"/>
    </row>
  </sheetData>
  <mergeCells count="19">
    <mergeCell ref="M55:M56"/>
    <mergeCell ref="B3:N3"/>
    <mergeCell ref="J4:L4"/>
    <mergeCell ref="M4:M5"/>
    <mergeCell ref="N4:N5"/>
    <mergeCell ref="B55:B56"/>
    <mergeCell ref="B6:B9"/>
    <mergeCell ref="I6:I9"/>
    <mergeCell ref="J6:J9"/>
    <mergeCell ref="K6:K9"/>
    <mergeCell ref="F4:H4"/>
    <mergeCell ref="B4:B5"/>
    <mergeCell ref="C4:C5"/>
    <mergeCell ref="D4:D5"/>
    <mergeCell ref="I4:I5"/>
    <mergeCell ref="L1:N1"/>
    <mergeCell ref="M6:M9"/>
    <mergeCell ref="N6:N9"/>
    <mergeCell ref="L6:L9"/>
  </mergeCells>
  <pageMargins left="0.23622047244094491" right="0.10714285714285714" top="3.5714285714285712E-2" bottom="0.12" header="0.12" footer="0.19685039370078741"/>
  <pageSetup paperSize="9" scale="53" orientation="landscape" r:id="rId1"/>
  <rowBreaks count="6" manualBreakCount="6">
    <brk id="54" min="1" max="55" man="1"/>
    <brk id="61" min="1" max="55" man="1"/>
    <brk id="65" min="1" max="55" man="1"/>
    <brk id="71" min="1" max="55" man="1"/>
    <brk id="80" min="1" max="55" man="1"/>
    <brk id="83" min="1" max="55" man="1"/>
  </rowBreaks>
  <colBreaks count="1" manualBreakCount="1">
    <brk id="14" max="1048575" man="1"/>
  </colBreaks>
  <ignoredErrors>
    <ignoredError sqref="I35 I42" formula="1"/>
    <ignoredError sqref="L11"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2023-03-09T09:23:46Z</dcterms:modified>
</cp:coreProperties>
</file>